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PLAN PRIHODA" sheetId="1" r:id="rId1"/>
    <sheet name="PLAN RASHODA" sheetId="2" r:id="rId2"/>
  </sheets>
  <definedNames>
    <definedName name="_xlnm.Print_Titles" localSheetId="0">'PLAN PRIHODA'!$1:$1</definedName>
    <definedName name="_xlnm.Print_Area" localSheetId="0">'PLAN PRIHODA'!$A$1:$H$23</definedName>
  </definedNames>
  <calcPr fullCalcOnLoad="1"/>
</workbook>
</file>

<file path=xl/sharedStrings.xml><?xml version="1.0" encoding="utf-8"?>
<sst xmlns="http://schemas.openxmlformats.org/spreadsheetml/2006/main" count="138" uniqueCount="67">
  <si>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</si>
  <si>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</si>
  <si>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</si>
  <si>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</si>
  <si>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</si>
  <si>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</si>
  <si>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</si>
  <si>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</si>
  <si>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</si>
  <si>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</si>
  <si>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</si>
  <si>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</si>
  <si>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</si>
  <si>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</si>
  <si>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</si>
  <si>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</si>
  <si>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</si>
  <si>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</si>
  <si>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</si>
  <si>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</si>
  <si>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</si>
  <si>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</si>
  <si>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</si>
  <si>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</si>
  <si>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</si>
  <si>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</si>
  <si>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</si>
  <si>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</si>
  <si>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</si>
  <si>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</si>
  <si>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A</t>
  </si>
  <si>
    <t>Program</t>
  </si>
  <si>
    <t>Naziv aktivnosti</t>
  </si>
  <si>
    <t>2017.</t>
  </si>
  <si>
    <t>Ukupno prihodi i primici za 2017.</t>
  </si>
  <si>
    <t>NAZIV KORISNIKA</t>
  </si>
  <si>
    <t>Osnovno i srednjoškolsko obrazovanje</t>
  </si>
  <si>
    <t>Aktivnost</t>
  </si>
  <si>
    <t>Srednjoškolsko obrazovanje-standard</t>
  </si>
  <si>
    <t>UKUPNO:</t>
  </si>
  <si>
    <t>Srednjoškolsko obrazovanje - operativni plan</t>
  </si>
  <si>
    <t>Podizanje kvalitete i standarda kroz aktivnosti škola</t>
  </si>
  <si>
    <t>T</t>
  </si>
  <si>
    <t>Projekti Europske unije</t>
  </si>
  <si>
    <t>Stručno osposobljavanje za rad bez zasnivanja radnog odnosa</t>
  </si>
  <si>
    <t>Naknade trošk.osobama izvan radn.odn.</t>
  </si>
  <si>
    <t xml:space="preserve">A </t>
  </si>
  <si>
    <t>Prometne jedinice mladeži</t>
  </si>
  <si>
    <t>SVEUKUPNO:</t>
  </si>
  <si>
    <t>SVEUKUPNO ŽUPANIJA:</t>
  </si>
  <si>
    <t>Ravnatelj:</t>
  </si>
  <si>
    <t>Mirko Antunović</t>
  </si>
  <si>
    <t>Voditelj računovodstva:</t>
  </si>
  <si>
    <t>Slavica Stojak</t>
  </si>
  <si>
    <t xml:space="preserve">Odjel srednje školsko obrazovanje </t>
  </si>
  <si>
    <t>Plaće za redovan rad</t>
  </si>
  <si>
    <t>Doprinosi za mirovinsko osiguranje</t>
  </si>
  <si>
    <t>Doprinosi za obvezno zdravstveno osigur.</t>
  </si>
  <si>
    <t>Dop.za obvezno osig.za sl.nezaposlenosti</t>
  </si>
  <si>
    <t>Intelektualne i osobne usluge</t>
  </si>
  <si>
    <t>Dodatna ulaganja u nefinancijsku imov.</t>
  </si>
  <si>
    <t>Rashodi za dod.ulag.na nefin.imov.</t>
  </si>
  <si>
    <t>Prihodi od nefin. imovine i nadoknade šteta s osnova osiguranja</t>
  </si>
  <si>
    <t>PRIJEDLOG PLANA ZA 2017.</t>
  </si>
  <si>
    <t>REBALANS PLANA RASHODA I IZDATAKA</t>
  </si>
  <si>
    <t>Naknade tr.zaposlenima</t>
  </si>
  <si>
    <t>REBALANS PLANA PRIHODA I PRIMITAKA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</si>
</sst>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0.0"/>
  </numFmts>
  <fonts count="8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i/>
      <sz val="9.85"/>
      <color indexed="10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  <font>
      <sz val="9.85"/>
      <color indexed="10"/>
      <name val="Arial"/>
      <family val="2"/>
    </font>
    <font>
      <b/>
      <i/>
      <sz val="9.85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i/>
      <sz val="9.85"/>
      <color rgb="FFFF0000"/>
      <name val="Arial"/>
      <family val="2"/>
    </font>
    <font>
      <b/>
      <sz val="10"/>
      <color rgb="FFFF0000"/>
      <name val="Arial"/>
      <family val="2"/>
    </font>
    <font>
      <b/>
      <sz val="9.85"/>
      <color rgb="FFFF0000"/>
      <name val="Arial"/>
      <family val="2"/>
    </font>
    <font>
      <sz val="9.85"/>
      <color rgb="FFFF0000"/>
      <name val="Arial"/>
      <family val="2"/>
    </font>
    <font>
      <b/>
      <i/>
      <sz val="9.85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2" fillId="44" borderId="7" applyNumberFormat="0" applyAlignment="0" applyProtection="0"/>
    <xf numFmtId="0" fontId="63" fillId="44" borderId="8" applyNumberFormat="0" applyAlignment="0" applyProtection="0"/>
    <xf numFmtId="0" fontId="15" fillId="0" borderId="9" applyNumberFormat="0" applyFill="0" applyAlignment="0" applyProtection="0"/>
    <xf numFmtId="0" fontId="64" fillId="4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1" fillId="47" borderId="1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0" borderId="22" xfId="0" applyNumberFormat="1" applyFont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3" xfId="0" applyNumberFormat="1" applyFont="1" applyFill="1" applyBorder="1" applyAlignment="1">
      <alignment horizontal="right" vertical="top" wrapText="1"/>
    </xf>
    <xf numFmtId="1" fontId="22" fillId="49" borderId="24" xfId="0" applyNumberFormat="1" applyFont="1" applyFill="1" applyBorder="1" applyAlignment="1">
      <alignment horizontal="left" wrapText="1"/>
    </xf>
    <xf numFmtId="0" fontId="76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9" fillId="0" borderId="0" xfId="0" applyNumberFormat="1" applyFont="1" applyFill="1" applyBorder="1" applyAlignment="1" applyProtection="1">
      <alignment vertical="center"/>
      <protection/>
    </xf>
    <xf numFmtId="0" fontId="80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 quotePrefix="1">
      <alignment horizontal="left" vertical="center"/>
    </xf>
    <xf numFmtId="0" fontId="78" fillId="0" borderId="0" xfId="0" applyFont="1" applyBorder="1" applyAlignment="1" quotePrefix="1">
      <alignment horizontal="center" vertical="center"/>
    </xf>
    <xf numFmtId="0" fontId="81" fillId="0" borderId="0" xfId="0" applyFont="1" applyBorder="1" applyAlignment="1" quotePrefix="1">
      <alignment horizontal="center" vertical="center"/>
    </xf>
    <xf numFmtId="0" fontId="81" fillId="0" borderId="0" xfId="0" applyFont="1" applyBorder="1" applyAlignment="1">
      <alignment vertical="center"/>
    </xf>
    <xf numFmtId="0" fontId="80" fillId="0" borderId="0" xfId="0" applyFont="1" applyBorder="1" applyAlignment="1" quotePrefix="1">
      <alignment horizontal="left" vertical="center" wrapText="1"/>
    </xf>
    <xf numFmtId="0" fontId="81" fillId="0" borderId="0" xfId="0" applyFont="1" applyBorder="1" applyAlignment="1" quotePrefix="1">
      <alignment horizontal="left" vertical="center" wrapText="1"/>
    </xf>
    <xf numFmtId="0" fontId="80" fillId="0" borderId="0" xfId="0" applyFont="1" applyBorder="1" applyAlignment="1" quotePrefix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3" fillId="0" borderId="0" xfId="0" applyNumberFormat="1" applyFont="1" applyFill="1" applyBorder="1" applyAlignment="1" applyProtection="1" quotePrefix="1">
      <alignment horizontal="center" vertical="center"/>
      <protection/>
    </xf>
    <xf numFmtId="3" fontId="83" fillId="0" borderId="0" xfId="0" applyNumberFormat="1" applyFont="1" applyFill="1" applyBorder="1" applyAlignment="1" applyProtection="1">
      <alignment/>
      <protection/>
    </xf>
    <xf numFmtId="0" fontId="80" fillId="0" borderId="25" xfId="0" applyFont="1" applyBorder="1" applyAlignment="1" quotePrefix="1">
      <alignment horizontal="left" vertical="center" wrapText="1"/>
    </xf>
    <xf numFmtId="0" fontId="80" fillId="0" borderId="25" xfId="0" applyFont="1" applyBorder="1" applyAlignment="1" quotePrefix="1">
      <alignment horizontal="center" vertical="center" wrapText="1"/>
    </xf>
    <xf numFmtId="0" fontId="79" fillId="0" borderId="25" xfId="0" applyNumberFormat="1" applyFont="1" applyFill="1" applyBorder="1" applyAlignment="1" applyProtection="1" quotePrefix="1">
      <alignment horizontal="left" vertical="center"/>
      <protection/>
    </xf>
    <xf numFmtId="0" fontId="76" fillId="0" borderId="0" xfId="0" applyNumberFormat="1" applyFont="1" applyFill="1" applyBorder="1" applyAlignment="1" applyProtection="1" quotePrefix="1">
      <alignment horizontal="center" vertical="center"/>
      <protection/>
    </xf>
    <xf numFmtId="3" fontId="76" fillId="0" borderId="0" xfId="0" applyNumberFormat="1" applyFont="1" applyFill="1" applyBorder="1" applyAlignment="1" applyProtection="1" quotePrefix="1">
      <alignment horizontal="left"/>
      <protection/>
    </xf>
    <xf numFmtId="3" fontId="79" fillId="0" borderId="0" xfId="0" applyNumberFormat="1" applyFont="1" applyFill="1" applyBorder="1" applyAlignment="1" applyProtection="1" quotePrefix="1">
      <alignment horizontal="left"/>
      <protection/>
    </xf>
    <xf numFmtId="3" fontId="76" fillId="0" borderId="0" xfId="0" applyNumberFormat="1" applyFont="1" applyFill="1" applyBorder="1" applyAlignment="1" applyProtection="1">
      <alignment/>
      <protection/>
    </xf>
    <xf numFmtId="3" fontId="79" fillId="0" borderId="0" xfId="0" applyNumberFormat="1" applyFont="1" applyFill="1" applyBorder="1" applyAlignment="1" applyProtection="1" quotePrefix="1">
      <alignment horizontal="left" wrapText="1"/>
      <protection/>
    </xf>
    <xf numFmtId="3" fontId="79" fillId="0" borderId="0" xfId="0" applyNumberFormat="1" applyFont="1" applyFill="1" applyBorder="1" applyAlignment="1" applyProtection="1">
      <alignment/>
      <protection/>
    </xf>
    <xf numFmtId="0" fontId="84" fillId="0" borderId="0" xfId="0" applyFont="1" applyBorder="1" applyAlignment="1" quotePrefix="1">
      <alignment horizontal="left" vertical="center"/>
    </xf>
    <xf numFmtId="3" fontId="76" fillId="0" borderId="0" xfId="0" applyNumberFormat="1" applyFont="1" applyFill="1" applyBorder="1" applyAlignment="1" applyProtection="1">
      <alignment horizontal="left"/>
      <protection/>
    </xf>
    <xf numFmtId="0" fontId="84" fillId="0" borderId="0" xfId="0" applyNumberFormat="1" applyFont="1" applyFill="1" applyBorder="1" applyAlignment="1" applyProtection="1">
      <alignment vertical="center"/>
      <protection/>
    </xf>
    <xf numFmtId="0" fontId="79" fillId="0" borderId="0" xfId="0" applyNumberFormat="1" applyFont="1" applyFill="1" applyBorder="1" applyAlignment="1" applyProtection="1">
      <alignment horizontal="center" vertical="center"/>
      <protection/>
    </xf>
    <xf numFmtId="0" fontId="79" fillId="0" borderId="0" xfId="0" applyNumberFormat="1" applyFont="1" applyFill="1" applyBorder="1" applyAlignment="1" applyProtection="1">
      <alignment/>
      <protection/>
    </xf>
    <xf numFmtId="0" fontId="79" fillId="0" borderId="0" xfId="0" applyNumberFormat="1" applyFont="1" applyFill="1" applyBorder="1" applyAlignment="1" applyProtection="1" quotePrefix="1">
      <alignment horizontal="left"/>
      <protection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/>
    </xf>
    <xf numFmtId="3" fontId="21" fillId="0" borderId="28" xfId="0" applyNumberFormat="1" applyFont="1" applyBorder="1" applyAlignment="1">
      <alignment horizont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21" xfId="0" applyNumberFormat="1" applyFont="1" applyBorder="1" applyAlignment="1">
      <alignment/>
    </xf>
    <xf numFmtId="0" fontId="30" fillId="35" borderId="38" xfId="0" applyNumberFormat="1" applyFont="1" applyFill="1" applyBorder="1" applyAlignment="1" applyProtection="1">
      <alignment horizontal="center" vertical="center" wrapText="1"/>
      <protection/>
    </xf>
    <xf numFmtId="0" fontId="22" fillId="35" borderId="38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2" fillId="0" borderId="0" xfId="0" applyFont="1" applyAlignment="1">
      <alignment/>
    </xf>
    <xf numFmtId="0" fontId="35" fillId="0" borderId="0" xfId="0" applyNumberFormat="1" applyFont="1" applyFill="1" applyBorder="1" applyAlignment="1" applyProtection="1">
      <alignment horizontal="right" wrapText="1"/>
      <protection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NumberFormat="1" applyFont="1" applyFill="1" applyBorder="1" applyAlignment="1" applyProtection="1">
      <alignment horizontal="right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right"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78" fontId="21" fillId="0" borderId="32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20" xfId="0" applyNumberFormat="1" applyFont="1" applyBorder="1" applyAlignment="1">
      <alignment/>
    </xf>
    <xf numFmtId="4" fontId="21" fillId="0" borderId="19" xfId="0" applyNumberFormat="1" applyFont="1" applyBorder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2" fontId="35" fillId="0" borderId="0" xfId="0" applyNumberFormat="1" applyFont="1" applyFill="1" applyBorder="1" applyAlignment="1" applyProtection="1">
      <alignment/>
      <protection/>
    </xf>
    <xf numFmtId="2" fontId="31" fillId="0" borderId="0" xfId="0" applyNumberFormat="1" applyFont="1" applyFill="1" applyBorder="1" applyAlignment="1" applyProtection="1">
      <alignment/>
      <protection/>
    </xf>
    <xf numFmtId="2" fontId="38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85" fillId="0" borderId="42" xfId="0" applyNumberFormat="1" applyFont="1" applyFill="1" applyBorder="1" applyAlignment="1" applyProtection="1" quotePrefix="1">
      <alignment horizontal="left" wrapText="1"/>
      <protection/>
    </xf>
    <xf numFmtId="0" fontId="77" fillId="0" borderId="42" xfId="0" applyNumberFormat="1" applyFont="1" applyFill="1" applyBorder="1" applyAlignment="1" applyProtection="1">
      <alignment wrapText="1"/>
      <protection/>
    </xf>
    <xf numFmtId="0" fontId="27" fillId="0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9" fillId="0" borderId="42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19" customWidth="1"/>
    <col min="2" max="3" width="17.57421875" style="19" customWidth="1"/>
    <col min="4" max="4" width="17.57421875" style="20" customWidth="1"/>
    <col min="5" max="8" width="17.57421875" style="16" customWidth="1"/>
    <col min="9" max="9" width="7.8515625" style="16" customWidth="1"/>
    <col min="10" max="10" width="14.28125" style="16" customWidth="1"/>
    <col min="11" max="11" width="7.8515625" style="16" customWidth="1"/>
    <col min="12" max="16384" width="11.421875" style="16" customWidth="1"/>
  </cols>
  <sheetData>
    <row r="1" spans="1:8" s="18" customFormat="1" ht="24" customHeight="1">
      <c r="A1" s="110" t="s">
        <v>66</v>
      </c>
      <c r="B1" s="110"/>
      <c r="C1" s="110"/>
      <c r="D1" s="110"/>
      <c r="E1" s="110"/>
      <c r="F1" s="110"/>
      <c r="G1" s="110"/>
      <c r="H1" s="110"/>
    </row>
    <row r="2" spans="1:8" s="1" customFormat="1" ht="13.5" thickBot="1">
      <c r="A2" s="5"/>
      <c r="H2" s="6" t="s">
        <v>0</v>
      </c>
    </row>
    <row r="3" spans="1:8" s="1" customFormat="1" ht="26.25" thickBot="1">
      <c r="A3" s="14" t="s">
        <v>1</v>
      </c>
      <c r="B3" s="116" t="s">
        <v>33</v>
      </c>
      <c r="C3" s="117"/>
      <c r="D3" s="117"/>
      <c r="E3" s="117"/>
      <c r="F3" s="117"/>
      <c r="G3" s="117"/>
      <c r="H3" s="118"/>
    </row>
    <row r="4" spans="1:8" s="1" customFormat="1" ht="77.25" thickBot="1">
      <c r="A4" s="15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</row>
    <row r="5" spans="1:8" s="1" customFormat="1" ht="12.75">
      <c r="A5" s="54">
        <v>632</v>
      </c>
      <c r="B5" s="55"/>
      <c r="C5" s="56"/>
      <c r="D5" s="57"/>
      <c r="E5" s="58"/>
      <c r="F5" s="58"/>
      <c r="G5" s="58"/>
      <c r="H5" s="59"/>
    </row>
    <row r="6" spans="1:8" s="1" customFormat="1" ht="12.75">
      <c r="A6" s="60">
        <v>633</v>
      </c>
      <c r="B6" s="61"/>
      <c r="C6" s="62"/>
      <c r="D6" s="62"/>
      <c r="E6" s="99">
        <v>1000</v>
      </c>
      <c r="F6" s="62"/>
      <c r="G6" s="62"/>
      <c r="H6" s="63"/>
    </row>
    <row r="7" spans="1:8" s="1" customFormat="1" ht="12.75">
      <c r="A7" s="60">
        <v>634</v>
      </c>
      <c r="B7" s="61"/>
      <c r="C7" s="62"/>
      <c r="D7" s="62"/>
      <c r="E7" s="99">
        <v>8101</v>
      </c>
      <c r="F7" s="62"/>
      <c r="G7" s="62"/>
      <c r="H7" s="63"/>
    </row>
    <row r="8" spans="1:8" s="1" customFormat="1" ht="12.75">
      <c r="A8" s="60">
        <v>641</v>
      </c>
      <c r="B8" s="61"/>
      <c r="C8" s="62"/>
      <c r="D8" s="62"/>
      <c r="E8" s="62"/>
      <c r="F8" s="62"/>
      <c r="G8" s="62"/>
      <c r="H8" s="63"/>
    </row>
    <row r="9" spans="1:8" s="1" customFormat="1" ht="12.75">
      <c r="A9" s="60">
        <v>652</v>
      </c>
      <c r="B9" s="61"/>
      <c r="C9" s="62"/>
      <c r="D9" s="99">
        <v>52200</v>
      </c>
      <c r="E9" s="62"/>
      <c r="F9" s="62"/>
      <c r="G9" s="62"/>
      <c r="H9" s="63"/>
    </row>
    <row r="10" spans="1:8" s="1" customFormat="1" ht="12.75">
      <c r="A10" s="60">
        <v>661</v>
      </c>
      <c r="B10" s="61"/>
      <c r="C10" s="99">
        <v>100000</v>
      </c>
      <c r="D10" s="62"/>
      <c r="E10" s="62"/>
      <c r="F10" s="62"/>
      <c r="G10" s="62"/>
      <c r="H10" s="63"/>
    </row>
    <row r="11" spans="1:8" s="1" customFormat="1" ht="12.75">
      <c r="A11" s="60">
        <v>663</v>
      </c>
      <c r="B11" s="61"/>
      <c r="C11" s="62"/>
      <c r="D11" s="62"/>
      <c r="E11" s="62"/>
      <c r="F11" s="99"/>
      <c r="G11" s="62"/>
      <c r="H11" s="63"/>
    </row>
    <row r="12" spans="1:8" s="1" customFormat="1" ht="12.75">
      <c r="A12" s="60">
        <v>671</v>
      </c>
      <c r="B12" s="100">
        <v>1236000</v>
      </c>
      <c r="C12" s="62"/>
      <c r="D12" s="62"/>
      <c r="E12" s="62"/>
      <c r="F12" s="62"/>
      <c r="G12" s="62"/>
      <c r="H12" s="63"/>
    </row>
    <row r="13" spans="1:8" s="1" customFormat="1" ht="12.75">
      <c r="A13" s="60">
        <v>683</v>
      </c>
      <c r="B13" s="61"/>
      <c r="C13" s="62"/>
      <c r="D13" s="62"/>
      <c r="E13" s="62"/>
      <c r="F13" s="62"/>
      <c r="G13" s="62"/>
      <c r="H13" s="63"/>
    </row>
    <row r="14" spans="1:8" s="1" customFormat="1" ht="12.75">
      <c r="A14" s="60">
        <v>711</v>
      </c>
      <c r="B14" s="61"/>
      <c r="C14" s="62"/>
      <c r="D14" s="62"/>
      <c r="E14" s="62"/>
      <c r="F14" s="62"/>
      <c r="G14" s="62"/>
      <c r="H14" s="63"/>
    </row>
    <row r="15" spans="1:8" s="1" customFormat="1" ht="12.75">
      <c r="A15" s="60">
        <v>721</v>
      </c>
      <c r="B15" s="61"/>
      <c r="C15" s="62"/>
      <c r="D15" s="62"/>
      <c r="E15" s="62"/>
      <c r="F15" s="62"/>
      <c r="G15" s="62"/>
      <c r="H15" s="63"/>
    </row>
    <row r="16" spans="1:8" s="1" customFormat="1" ht="12.75">
      <c r="A16" s="60">
        <v>9221</v>
      </c>
      <c r="B16" s="61"/>
      <c r="C16" s="99">
        <v>74437.36</v>
      </c>
      <c r="D16" s="99">
        <v>35478.45</v>
      </c>
      <c r="E16" s="99">
        <v>2000.01</v>
      </c>
      <c r="F16" s="99">
        <v>3000</v>
      </c>
      <c r="G16" s="62"/>
      <c r="H16" s="63"/>
    </row>
    <row r="17" spans="1:8" s="1" customFormat="1" ht="12.75">
      <c r="A17" s="60"/>
      <c r="B17" s="61"/>
      <c r="C17" s="62"/>
      <c r="D17" s="62"/>
      <c r="E17" s="62"/>
      <c r="F17" s="62"/>
      <c r="G17" s="62"/>
      <c r="H17" s="63"/>
    </row>
    <row r="18" spans="1:8" s="1" customFormat="1" ht="12.75">
      <c r="A18" s="60"/>
      <c r="B18" s="61"/>
      <c r="C18" s="62"/>
      <c r="D18" s="62"/>
      <c r="E18" s="98"/>
      <c r="F18" s="62"/>
      <c r="G18" s="62"/>
      <c r="H18" s="63"/>
    </row>
    <row r="19" spans="1:8" s="1" customFormat="1" ht="12.75">
      <c r="A19" s="60"/>
      <c r="B19" s="61"/>
      <c r="C19" s="62"/>
      <c r="D19" s="62"/>
      <c r="E19" s="62"/>
      <c r="F19" s="62"/>
      <c r="G19" s="62"/>
      <c r="H19" s="63"/>
    </row>
    <row r="20" spans="1:8" s="1" customFormat="1" ht="12.75">
      <c r="A20" s="60"/>
      <c r="B20" s="61"/>
      <c r="C20" s="62"/>
      <c r="D20" s="62"/>
      <c r="E20" s="62"/>
      <c r="F20" s="62"/>
      <c r="G20" s="62"/>
      <c r="H20" s="63"/>
    </row>
    <row r="21" spans="1:8" s="1" customFormat="1" ht="13.5" thickBot="1">
      <c r="A21" s="64"/>
      <c r="B21" s="65"/>
      <c r="C21" s="66"/>
      <c r="D21" s="66"/>
      <c r="E21" s="66"/>
      <c r="F21" s="66"/>
      <c r="G21" s="66"/>
      <c r="H21" s="67"/>
    </row>
    <row r="22" spans="1:8" s="1" customFormat="1" ht="30" customHeight="1" thickBot="1">
      <c r="A22" s="10" t="s">
        <v>10</v>
      </c>
      <c r="B22" s="102">
        <f>SUM(B5:B21)</f>
        <v>1236000</v>
      </c>
      <c r="C22" s="101">
        <f aca="true" t="shared" si="0" ref="C22:H22">SUM(C5:C21)</f>
        <v>174437.36</v>
      </c>
      <c r="D22" s="101">
        <f t="shared" si="0"/>
        <v>87678.45</v>
      </c>
      <c r="E22" s="101">
        <f t="shared" si="0"/>
        <v>11101.01</v>
      </c>
      <c r="F22" s="101">
        <f t="shared" si="0"/>
        <v>3000</v>
      </c>
      <c r="G22" s="68">
        <f t="shared" si="0"/>
        <v>0</v>
      </c>
      <c r="H22" s="69">
        <f t="shared" si="0"/>
        <v>0</v>
      </c>
    </row>
    <row r="23" spans="1:8" s="1" customFormat="1" ht="44.25" customHeight="1" thickBot="1">
      <c r="A23" s="10" t="s">
        <v>34</v>
      </c>
      <c r="B23" s="111">
        <f>B22+C22+D22+E22+F22+G22+H22</f>
        <v>1512216.8199999998</v>
      </c>
      <c r="C23" s="112"/>
      <c r="D23" s="112"/>
      <c r="E23" s="112"/>
      <c r="F23" s="112"/>
      <c r="G23" s="112"/>
      <c r="H23" s="113"/>
    </row>
    <row r="24" spans="4:5" ht="13.5" customHeight="1">
      <c r="D24" s="22"/>
      <c r="E24" s="23"/>
    </row>
    <row r="25" spans="4:5" ht="13.5" customHeight="1">
      <c r="D25" s="29"/>
      <c r="E25" s="27"/>
    </row>
    <row r="26" spans="4:5" ht="13.5" customHeight="1">
      <c r="D26" s="22"/>
      <c r="E26" s="23"/>
    </row>
    <row r="27" spans="4:5" ht="13.5" customHeight="1">
      <c r="D27" s="22"/>
      <c r="E27" s="23"/>
    </row>
    <row r="28" spans="1:5" ht="13.5" customHeight="1">
      <c r="A28" s="24"/>
      <c r="D28" s="35"/>
      <c r="E28" s="33"/>
    </row>
    <row r="29" spans="2:5" ht="13.5" customHeight="1">
      <c r="B29" s="24"/>
      <c r="C29" s="24"/>
      <c r="D29" s="36"/>
      <c r="E29" s="33"/>
    </row>
    <row r="30" spans="2:5" ht="13.5" customHeight="1">
      <c r="B30" s="24"/>
      <c r="C30" s="24"/>
      <c r="D30" s="36"/>
      <c r="E30" s="25"/>
    </row>
    <row r="31" spans="2:5" ht="13.5" customHeight="1">
      <c r="B31" s="24"/>
      <c r="C31" s="24"/>
      <c r="D31" s="29"/>
      <c r="E31" s="30"/>
    </row>
    <row r="32" spans="4:5" ht="12.75">
      <c r="D32" s="22"/>
      <c r="E32" s="23"/>
    </row>
    <row r="33" spans="2:5" ht="12.75">
      <c r="B33" s="24"/>
      <c r="D33" s="22"/>
      <c r="E33" s="33"/>
    </row>
    <row r="34" spans="3:5" ht="12.75">
      <c r="C34" s="24"/>
      <c r="D34" s="22"/>
      <c r="E34" s="25"/>
    </row>
    <row r="35" spans="3:5" ht="12.75">
      <c r="C35" s="24"/>
      <c r="D35" s="29"/>
      <c r="E35" s="27"/>
    </row>
    <row r="36" spans="4:5" ht="12.75">
      <c r="D36" s="22"/>
      <c r="E36" s="23"/>
    </row>
    <row r="37" spans="4:5" ht="12.75">
      <c r="D37" s="22"/>
      <c r="E37" s="23"/>
    </row>
    <row r="38" spans="4:5" ht="12.75">
      <c r="D38" s="37"/>
      <c r="E38" s="38"/>
    </row>
    <row r="39" spans="4:5" ht="12.75">
      <c r="D39" s="22"/>
      <c r="E39" s="23"/>
    </row>
    <row r="40" spans="4:5" ht="12.75">
      <c r="D40" s="22"/>
      <c r="E40" s="23"/>
    </row>
    <row r="41" spans="4:5" ht="12.75">
      <c r="D41" s="22"/>
      <c r="E41" s="23"/>
    </row>
    <row r="42" spans="4:5" ht="12.75">
      <c r="D42" s="29"/>
      <c r="E42" s="27"/>
    </row>
    <row r="43" spans="4:5" ht="12.75">
      <c r="D43" s="22"/>
      <c r="E43" s="23"/>
    </row>
    <row r="44" spans="4:5" ht="12.75">
      <c r="D44" s="29"/>
      <c r="E44" s="27"/>
    </row>
    <row r="45" spans="4:5" ht="12.75">
      <c r="D45" s="22"/>
      <c r="E45" s="23"/>
    </row>
    <row r="46" spans="4:5" ht="12.75">
      <c r="D46" s="22"/>
      <c r="E46" s="23"/>
    </row>
    <row r="47" spans="4:5" ht="12.75">
      <c r="D47" s="22"/>
      <c r="E47" s="23"/>
    </row>
    <row r="48" spans="4:5" ht="12.75">
      <c r="D48" s="22"/>
      <c r="E48" s="23"/>
    </row>
    <row r="49" spans="3:5" ht="12.75">
      <c r="C49" s="24"/>
      <c r="D49" s="22"/>
      <c r="E49" s="25"/>
    </row>
    <row r="50" spans="4:5" ht="12.75">
      <c r="D50" s="42"/>
      <c r="E50" s="43"/>
    </row>
    <row r="51" spans="4:5" ht="12.75">
      <c r="D51" s="22"/>
      <c r="E51" s="23"/>
    </row>
    <row r="52" spans="4:5" ht="12.75">
      <c r="D52" s="37"/>
      <c r="E52" s="38"/>
    </row>
    <row r="53" spans="4:5" ht="12.75">
      <c r="D53" s="37"/>
      <c r="E53" s="38"/>
    </row>
    <row r="54" spans="4:5" ht="12.75">
      <c r="D54" s="22"/>
      <c r="E54" s="23"/>
    </row>
    <row r="55" spans="4:5" ht="12.75">
      <c r="D55" s="29"/>
      <c r="E55" s="27"/>
    </row>
    <row r="56" spans="4:5" ht="12.75">
      <c r="D56" s="22"/>
      <c r="E56" s="23"/>
    </row>
    <row r="57" spans="4:5" ht="12.75">
      <c r="D57" s="22"/>
      <c r="E57" s="23"/>
    </row>
    <row r="58" spans="4:5" ht="12.75">
      <c r="D58" s="29"/>
      <c r="E58" s="27"/>
    </row>
    <row r="59" spans="4:5" ht="12.75">
      <c r="D59" s="22"/>
      <c r="E59" s="23"/>
    </row>
    <row r="60" spans="4:5" ht="12.75">
      <c r="D60" s="37"/>
      <c r="E60" s="38"/>
    </row>
    <row r="61" spans="4:5" ht="12.75">
      <c r="D61" s="29"/>
      <c r="E61" s="43"/>
    </row>
    <row r="62" spans="4:5" ht="12.75">
      <c r="D62" s="28"/>
      <c r="E62" s="38"/>
    </row>
    <row r="63" spans="4:5" ht="12.75">
      <c r="D63" s="29"/>
      <c r="E63" s="27"/>
    </row>
    <row r="64" spans="4:5" ht="12.75">
      <c r="D64" s="22"/>
      <c r="E64" s="23"/>
    </row>
    <row r="65" spans="3:5" ht="12.75">
      <c r="C65" s="24"/>
      <c r="D65" s="22"/>
      <c r="E65" s="25"/>
    </row>
    <row r="66" spans="4:5" ht="12.75">
      <c r="D66" s="28"/>
      <c r="E66" s="27"/>
    </row>
    <row r="67" spans="4:5" ht="12.75">
      <c r="D67" s="28"/>
      <c r="E67" s="38"/>
    </row>
    <row r="68" spans="3:5" ht="12.75">
      <c r="C68" s="24"/>
      <c r="D68" s="28"/>
      <c r="E68" s="44"/>
    </row>
    <row r="69" spans="3:5" ht="12.75">
      <c r="C69" s="24"/>
      <c r="D69" s="29"/>
      <c r="E69" s="30"/>
    </row>
    <row r="70" spans="4:5" ht="12.75">
      <c r="D70" s="22"/>
      <c r="E70" s="23"/>
    </row>
    <row r="71" spans="4:5" ht="12.75">
      <c r="D71" s="42"/>
      <c r="E71" s="45"/>
    </row>
    <row r="72" spans="4:5" ht="11.25" customHeight="1">
      <c r="D72" s="37"/>
      <c r="E72" s="38"/>
    </row>
    <row r="73" spans="2:5" ht="24" customHeight="1">
      <c r="B73" s="24"/>
      <c r="D73" s="37"/>
      <c r="E73" s="46"/>
    </row>
    <row r="74" spans="3:5" ht="15" customHeight="1">
      <c r="C74" s="24"/>
      <c r="D74" s="37"/>
      <c r="E74" s="46"/>
    </row>
    <row r="75" spans="4:5" ht="11.25" customHeight="1">
      <c r="D75" s="42"/>
      <c r="E75" s="43"/>
    </row>
    <row r="76" spans="4:5" ht="12.75">
      <c r="D76" s="37"/>
      <c r="E76" s="38"/>
    </row>
    <row r="77" spans="2:5" ht="13.5" customHeight="1">
      <c r="B77" s="24"/>
      <c r="D77" s="37"/>
      <c r="E77" s="47"/>
    </row>
    <row r="78" spans="3:5" ht="12.75" customHeight="1">
      <c r="C78" s="24"/>
      <c r="D78" s="37"/>
      <c r="E78" s="25"/>
    </row>
    <row r="79" spans="3:5" ht="12.75" customHeight="1">
      <c r="C79" s="24"/>
      <c r="D79" s="29"/>
      <c r="E79" s="30"/>
    </row>
    <row r="80" spans="4:5" ht="12.75">
      <c r="D80" s="22"/>
      <c r="E80" s="23"/>
    </row>
    <row r="81" spans="3:5" ht="12.75">
      <c r="C81" s="24"/>
      <c r="D81" s="22"/>
      <c r="E81" s="44"/>
    </row>
    <row r="82" spans="4:5" ht="12.75">
      <c r="D82" s="42"/>
      <c r="E82" s="43"/>
    </row>
    <row r="83" spans="4:5" ht="12.75">
      <c r="D83" s="37"/>
      <c r="E83" s="38"/>
    </row>
    <row r="84" spans="4:5" ht="12.75">
      <c r="D84" s="22"/>
      <c r="E84" s="23"/>
    </row>
    <row r="85" spans="1:5" ht="19.5" customHeight="1">
      <c r="A85" s="48"/>
      <c r="B85" s="21"/>
      <c r="C85" s="21"/>
      <c r="D85" s="21"/>
      <c r="E85" s="33"/>
    </row>
    <row r="86" spans="1:5" ht="15" customHeight="1">
      <c r="A86" s="24"/>
      <c r="D86" s="35"/>
      <c r="E86" s="33"/>
    </row>
    <row r="87" spans="1:5" ht="12.75">
      <c r="A87" s="24"/>
      <c r="B87" s="24"/>
      <c r="D87" s="35"/>
      <c r="E87" s="25"/>
    </row>
    <row r="88" spans="3:5" ht="12.75">
      <c r="C88" s="24"/>
      <c r="D88" s="22"/>
      <c r="E88" s="33"/>
    </row>
    <row r="89" spans="4:5" ht="12.75">
      <c r="D89" s="26"/>
      <c r="E89" s="27"/>
    </row>
    <row r="90" spans="2:5" ht="12.75">
      <c r="B90" s="24"/>
      <c r="D90" s="22"/>
      <c r="E90" s="25"/>
    </row>
    <row r="91" spans="3:5" ht="12.75">
      <c r="C91" s="24"/>
      <c r="D91" s="22"/>
      <c r="E91" s="25"/>
    </row>
    <row r="92" spans="4:5" ht="12.75">
      <c r="D92" s="29"/>
      <c r="E92" s="30"/>
    </row>
    <row r="93" spans="3:5" ht="22.5" customHeight="1">
      <c r="C93" s="24"/>
      <c r="D93" s="22"/>
      <c r="E93" s="31"/>
    </row>
    <row r="94" spans="4:5" ht="12.75">
      <c r="D94" s="22"/>
      <c r="E94" s="30"/>
    </row>
    <row r="95" spans="2:5" ht="12.75">
      <c r="B95" s="24"/>
      <c r="D95" s="28"/>
      <c r="E95" s="33"/>
    </row>
    <row r="96" spans="3:5" ht="12.75">
      <c r="C96" s="24"/>
      <c r="D96" s="28"/>
      <c r="E96" s="34"/>
    </row>
    <row r="97" spans="4:5" ht="12.75">
      <c r="D97" s="29"/>
      <c r="E97" s="27"/>
    </row>
    <row r="98" spans="1:5" ht="13.5" customHeight="1">
      <c r="A98" s="24"/>
      <c r="D98" s="35"/>
      <c r="E98" s="33"/>
    </row>
    <row r="99" spans="2:5" ht="13.5" customHeight="1">
      <c r="B99" s="24"/>
      <c r="D99" s="22"/>
      <c r="E99" s="33"/>
    </row>
    <row r="100" spans="3:5" ht="13.5" customHeight="1">
      <c r="C100" s="24"/>
      <c r="D100" s="22"/>
      <c r="E100" s="25"/>
    </row>
    <row r="101" spans="3:5" ht="12.75">
      <c r="C101" s="24"/>
      <c r="D101" s="29"/>
      <c r="E101" s="27"/>
    </row>
    <row r="102" spans="3:5" ht="12.75">
      <c r="C102" s="24"/>
      <c r="D102" s="22"/>
      <c r="E102" s="25"/>
    </row>
    <row r="103" spans="4:5" ht="12.75">
      <c r="D103" s="42"/>
      <c r="E103" s="43"/>
    </row>
    <row r="104" spans="3:5" ht="12.75">
      <c r="C104" s="24"/>
      <c r="D104" s="28"/>
      <c r="E104" s="44"/>
    </row>
    <row r="105" spans="3:5" ht="12.75">
      <c r="C105" s="24"/>
      <c r="D105" s="29"/>
      <c r="E105" s="30"/>
    </row>
    <row r="106" spans="4:5" ht="12.75">
      <c r="D106" s="42"/>
      <c r="E106" s="49"/>
    </row>
    <row r="107" spans="2:5" ht="12.75">
      <c r="B107" s="24"/>
      <c r="D107" s="37"/>
      <c r="E107" s="47"/>
    </row>
    <row r="108" spans="3:5" ht="12.75">
      <c r="C108" s="24"/>
      <c r="D108" s="37"/>
      <c r="E108" s="25"/>
    </row>
    <row r="109" spans="3:5" ht="12.75">
      <c r="C109" s="24"/>
      <c r="D109" s="29"/>
      <c r="E109" s="30"/>
    </row>
    <row r="110" spans="3:5" ht="12.75">
      <c r="C110" s="24"/>
      <c r="D110" s="29"/>
      <c r="E110" s="30"/>
    </row>
    <row r="111" spans="4:5" ht="12.75">
      <c r="D111" s="22"/>
      <c r="E111" s="23"/>
    </row>
    <row r="112" spans="1:5" s="17" customFormat="1" ht="18" customHeight="1">
      <c r="A112" s="114"/>
      <c r="B112" s="115"/>
      <c r="C112" s="115"/>
      <c r="D112" s="115"/>
      <c r="E112" s="115"/>
    </row>
    <row r="113" spans="1:5" ht="28.5" customHeight="1">
      <c r="A113" s="39"/>
      <c r="B113" s="39"/>
      <c r="C113" s="39"/>
      <c r="D113" s="40"/>
      <c r="E113" s="41"/>
    </row>
    <row r="115" spans="1:5" ht="15.75">
      <c r="A115" s="50"/>
      <c r="B115" s="24"/>
      <c r="C115" s="24"/>
      <c r="D115" s="51"/>
      <c r="E115" s="52"/>
    </row>
    <row r="116" spans="1:5" ht="12.75">
      <c r="A116" s="24"/>
      <c r="B116" s="24"/>
      <c r="C116" s="24"/>
      <c r="D116" s="51"/>
      <c r="E116" s="52"/>
    </row>
    <row r="117" spans="1:5" ht="17.25" customHeight="1">
      <c r="A117" s="24"/>
      <c r="B117" s="24"/>
      <c r="C117" s="24"/>
      <c r="D117" s="51"/>
      <c r="E117" s="52"/>
    </row>
    <row r="118" spans="1:5" ht="13.5" customHeight="1">
      <c r="A118" s="24"/>
      <c r="B118" s="24"/>
      <c r="C118" s="24"/>
      <c r="D118" s="51"/>
      <c r="E118" s="52"/>
    </row>
    <row r="119" spans="1:5" ht="12.75">
      <c r="A119" s="24"/>
      <c r="B119" s="24"/>
      <c r="C119" s="24"/>
      <c r="D119" s="51"/>
      <c r="E119" s="52"/>
    </row>
    <row r="120" spans="1:3" ht="12.75">
      <c r="A120" s="24"/>
      <c r="B120" s="24"/>
      <c r="C120" s="24"/>
    </row>
    <row r="121" spans="1:5" ht="12.75">
      <c r="A121" s="24"/>
      <c r="B121" s="24"/>
      <c r="C121" s="24"/>
      <c r="D121" s="51"/>
      <c r="E121" s="52"/>
    </row>
    <row r="122" spans="1:5" ht="12.75">
      <c r="A122" s="24"/>
      <c r="B122" s="24"/>
      <c r="C122" s="24"/>
      <c r="D122" s="51"/>
      <c r="E122" s="53"/>
    </row>
    <row r="123" spans="1:5" ht="12.75">
      <c r="A123" s="24"/>
      <c r="B123" s="24"/>
      <c r="C123" s="24"/>
      <c r="D123" s="51"/>
      <c r="E123" s="52"/>
    </row>
    <row r="124" spans="1:5" ht="22.5" customHeight="1">
      <c r="A124" s="24"/>
      <c r="B124" s="24"/>
      <c r="C124" s="24"/>
      <c r="D124" s="51"/>
      <c r="E124" s="31"/>
    </row>
    <row r="125" spans="4:5" ht="22.5" customHeight="1">
      <c r="D125" s="29"/>
      <c r="E125" s="32"/>
    </row>
  </sheetData>
  <sheetProtection/>
  <mergeCells count="4">
    <mergeCell ref="A1:H1"/>
    <mergeCell ref="B23:H23"/>
    <mergeCell ref="A112:E112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47" max="9" man="1"/>
    <brk id="11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8"/>
  <sheetViews>
    <sheetView tabSelected="1" zoomScalePageLayoutView="0" workbookViewId="0" topLeftCell="A58">
      <selection activeCell="C52" sqref="C52"/>
    </sheetView>
  </sheetViews>
  <sheetFormatPr defaultColWidth="11.421875" defaultRowHeight="12.75"/>
  <cols>
    <col min="1" max="1" width="8.421875" style="12" customWidth="1"/>
    <col min="2" max="2" width="32.140625" style="13" customWidth="1"/>
    <col min="3" max="3" width="13.140625" style="2" customWidth="1"/>
    <col min="4" max="4" width="13.28125" style="2" customWidth="1"/>
    <col min="5" max="6" width="12.7109375" style="2" customWidth="1"/>
    <col min="7" max="7" width="11.57421875" style="2" customWidth="1"/>
    <col min="8" max="8" width="12.7109375" style="2" customWidth="1"/>
    <col min="9" max="9" width="8.28125" style="2" customWidth="1"/>
    <col min="10" max="10" width="8.00390625" style="2" customWidth="1"/>
    <col min="11" max="16384" width="11.421875" style="3" customWidth="1"/>
  </cols>
  <sheetData>
    <row r="1" spans="1:10" s="18" customFormat="1" ht="19.5" customHeight="1">
      <c r="A1" s="119" t="s">
        <v>64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s="72" customFormat="1" ht="90">
      <c r="A2" s="70" t="s">
        <v>11</v>
      </c>
      <c r="B2" s="70" t="s">
        <v>12</v>
      </c>
      <c r="C2" s="71" t="s">
        <v>63</v>
      </c>
      <c r="D2" s="70" t="s">
        <v>3</v>
      </c>
      <c r="E2" s="70" t="s">
        <v>4</v>
      </c>
      <c r="F2" s="70" t="s">
        <v>5</v>
      </c>
      <c r="G2" s="70" t="s">
        <v>6</v>
      </c>
      <c r="H2" s="70" t="s">
        <v>13</v>
      </c>
      <c r="I2" s="70" t="s">
        <v>62</v>
      </c>
      <c r="J2" s="70" t="s">
        <v>9</v>
      </c>
    </row>
    <row r="3" spans="1:10" s="76" customFormat="1" ht="11.25" customHeight="1">
      <c r="A3" s="73"/>
      <c r="B3" s="74" t="s">
        <v>35</v>
      </c>
      <c r="C3" s="75"/>
      <c r="D3" s="75"/>
      <c r="E3" s="75"/>
      <c r="F3" s="75"/>
      <c r="G3" s="75"/>
      <c r="H3" s="75"/>
      <c r="I3" s="75"/>
      <c r="J3" s="75"/>
    </row>
    <row r="4" spans="1:10" s="76" customFormat="1" ht="11.25" customHeight="1">
      <c r="A4" s="78" t="s">
        <v>31</v>
      </c>
      <c r="B4" s="79" t="s">
        <v>36</v>
      </c>
      <c r="C4" s="75"/>
      <c r="D4" s="75"/>
      <c r="E4" s="75"/>
      <c r="F4" s="75"/>
      <c r="G4" s="75"/>
      <c r="H4" s="75"/>
      <c r="I4" s="75"/>
      <c r="J4" s="75"/>
    </row>
    <row r="5" spans="1:10" s="76" customFormat="1" ht="11.25" customHeight="1">
      <c r="A5" s="80" t="s">
        <v>37</v>
      </c>
      <c r="B5" s="81" t="s">
        <v>38</v>
      </c>
      <c r="C5" s="82"/>
      <c r="D5" s="82"/>
      <c r="E5" s="82"/>
      <c r="F5" s="82"/>
      <c r="G5" s="82"/>
      <c r="H5" s="82"/>
      <c r="I5" s="82"/>
      <c r="J5" s="82"/>
    </row>
    <row r="6" spans="1:10" s="76" customFormat="1" ht="11.25" customHeight="1">
      <c r="A6" s="83">
        <v>3</v>
      </c>
      <c r="B6" s="84" t="s">
        <v>14</v>
      </c>
      <c r="C6" s="82">
        <f>SUM(D6+E6+F6+G6+H6+I6+J6)</f>
        <v>1195000</v>
      </c>
      <c r="D6" s="106">
        <f>SUM(D7+D9+D14)</f>
        <v>1195000</v>
      </c>
      <c r="E6" s="82">
        <f aca="true" t="shared" si="0" ref="E6:J6">E7+E9+E14</f>
        <v>0</v>
      </c>
      <c r="F6" s="82">
        <f t="shared" si="0"/>
        <v>0</v>
      </c>
      <c r="G6" s="82">
        <f t="shared" si="0"/>
        <v>0</v>
      </c>
      <c r="H6" s="82">
        <f t="shared" si="0"/>
        <v>0</v>
      </c>
      <c r="I6" s="82">
        <f t="shared" si="0"/>
        <v>0</v>
      </c>
      <c r="J6" s="82">
        <f t="shared" si="0"/>
        <v>0</v>
      </c>
    </row>
    <row r="7" spans="1:10" s="76" customFormat="1" ht="11.25" customHeight="1">
      <c r="A7" s="83">
        <v>31</v>
      </c>
      <c r="B7" s="84" t="s">
        <v>15</v>
      </c>
      <c r="C7" s="82">
        <f>SUM(D7+E7+F7+G7+H7+I7+J7)</f>
        <v>0</v>
      </c>
      <c r="E7" s="82">
        <f aca="true" t="shared" si="1" ref="E7:J7">SUM(E8)</f>
        <v>0</v>
      </c>
      <c r="F7" s="82">
        <f t="shared" si="1"/>
        <v>0</v>
      </c>
      <c r="G7" s="82">
        <f t="shared" si="1"/>
        <v>0</v>
      </c>
      <c r="H7" s="82">
        <f t="shared" si="1"/>
        <v>0</v>
      </c>
      <c r="I7" s="82">
        <f t="shared" si="1"/>
        <v>0</v>
      </c>
      <c r="J7" s="82">
        <f t="shared" si="1"/>
        <v>0</v>
      </c>
    </row>
    <row r="8" spans="1:10" s="76" customFormat="1" ht="11.25" customHeight="1">
      <c r="A8" s="73">
        <v>312</v>
      </c>
      <c r="B8" s="77" t="s">
        <v>17</v>
      </c>
      <c r="C8" s="75"/>
      <c r="E8" s="75"/>
      <c r="F8" s="75"/>
      <c r="G8" s="75"/>
      <c r="H8" s="75"/>
      <c r="I8" s="75"/>
      <c r="J8" s="75"/>
    </row>
    <row r="9" spans="1:10" s="85" customFormat="1" ht="11.25" customHeight="1">
      <c r="A9" s="83">
        <v>32</v>
      </c>
      <c r="B9" s="84" t="s">
        <v>19</v>
      </c>
      <c r="C9" s="82">
        <f>SUM(D9+E9+F9+G9+H9+I9+J9)</f>
        <v>1192200</v>
      </c>
      <c r="D9" s="105">
        <f>SUM(D10+D11+D12+D13)</f>
        <v>1192200</v>
      </c>
      <c r="E9" s="82">
        <f aca="true" t="shared" si="2" ref="E9:J9">SUM(E10:E13)</f>
        <v>0</v>
      </c>
      <c r="F9" s="82">
        <f t="shared" si="2"/>
        <v>0</v>
      </c>
      <c r="G9" s="82">
        <f t="shared" si="2"/>
        <v>0</v>
      </c>
      <c r="H9" s="82">
        <f t="shared" si="2"/>
        <v>0</v>
      </c>
      <c r="I9" s="82">
        <f t="shared" si="2"/>
        <v>0</v>
      </c>
      <c r="J9" s="82">
        <f t="shared" si="2"/>
        <v>0</v>
      </c>
    </row>
    <row r="10" spans="1:10" s="76" customFormat="1" ht="11.25" customHeight="1">
      <c r="A10" s="83">
        <v>321</v>
      </c>
      <c r="B10" s="84" t="s">
        <v>20</v>
      </c>
      <c r="C10" s="82">
        <f aca="true" t="shared" si="3" ref="C10:C15">SUM(D10+E10+F10+G10+H10+I10+J10)</f>
        <v>319684.54</v>
      </c>
      <c r="D10" s="103">
        <v>319684.54</v>
      </c>
      <c r="E10" s="75"/>
      <c r="F10" s="75"/>
      <c r="G10" s="75"/>
      <c r="H10" s="75"/>
      <c r="I10" s="75"/>
      <c r="J10" s="75"/>
    </row>
    <row r="11" spans="1:10" s="76" customFormat="1" ht="11.25" customHeight="1">
      <c r="A11" s="83">
        <v>322</v>
      </c>
      <c r="B11" s="84" t="s">
        <v>21</v>
      </c>
      <c r="C11" s="82">
        <f t="shared" si="3"/>
        <v>660581</v>
      </c>
      <c r="D11" s="104">
        <v>660581</v>
      </c>
      <c r="E11" s="82"/>
      <c r="F11" s="82"/>
      <c r="G11" s="82"/>
      <c r="H11" s="82"/>
      <c r="I11" s="82"/>
      <c r="J11" s="82"/>
    </row>
    <row r="12" spans="1:10" s="76" customFormat="1" ht="11.25" customHeight="1">
      <c r="A12" s="83">
        <v>323</v>
      </c>
      <c r="B12" s="84" t="s">
        <v>22</v>
      </c>
      <c r="C12" s="82">
        <f t="shared" si="3"/>
        <v>205421.46</v>
      </c>
      <c r="D12" s="103">
        <v>205421.46</v>
      </c>
      <c r="E12" s="75"/>
      <c r="F12" s="75"/>
      <c r="G12" s="75"/>
      <c r="H12" s="75"/>
      <c r="I12" s="75"/>
      <c r="J12" s="75"/>
    </row>
    <row r="13" spans="1:10" s="76" customFormat="1" ht="11.25" customHeight="1">
      <c r="A13" s="83">
        <v>329</v>
      </c>
      <c r="B13" s="84" t="s">
        <v>23</v>
      </c>
      <c r="C13" s="82">
        <f t="shared" si="3"/>
        <v>6513</v>
      </c>
      <c r="D13" s="103">
        <v>6513</v>
      </c>
      <c r="E13" s="75"/>
      <c r="F13" s="75"/>
      <c r="G13" s="75"/>
      <c r="H13" s="75"/>
      <c r="I13" s="75"/>
      <c r="J13" s="75"/>
    </row>
    <row r="14" spans="1:10" s="85" customFormat="1" ht="11.25" customHeight="1">
      <c r="A14" s="83">
        <v>34</v>
      </c>
      <c r="B14" s="84" t="s">
        <v>24</v>
      </c>
      <c r="C14" s="82">
        <f t="shared" si="3"/>
        <v>2800</v>
      </c>
      <c r="D14" s="85">
        <v>2800</v>
      </c>
      <c r="E14" s="82">
        <f aca="true" t="shared" si="4" ref="E14:J14">SUM(E15)</f>
        <v>0</v>
      </c>
      <c r="F14" s="82">
        <f t="shared" si="4"/>
        <v>0</v>
      </c>
      <c r="G14" s="82">
        <f t="shared" si="4"/>
        <v>0</v>
      </c>
      <c r="H14" s="82">
        <f t="shared" si="4"/>
        <v>0</v>
      </c>
      <c r="I14" s="82">
        <f t="shared" si="4"/>
        <v>0</v>
      </c>
      <c r="J14" s="82">
        <f t="shared" si="4"/>
        <v>0</v>
      </c>
    </row>
    <row r="15" spans="1:10" s="76" customFormat="1" ht="11.25" customHeight="1">
      <c r="A15" s="73">
        <v>343</v>
      </c>
      <c r="B15" s="77" t="s">
        <v>25</v>
      </c>
      <c r="C15" s="82">
        <f t="shared" si="3"/>
        <v>2800</v>
      </c>
      <c r="D15" s="76">
        <v>2800</v>
      </c>
      <c r="E15" s="75"/>
      <c r="F15" s="75"/>
      <c r="G15" s="75"/>
      <c r="H15" s="75"/>
      <c r="I15" s="75"/>
      <c r="J15" s="75"/>
    </row>
    <row r="16" spans="1:10" s="85" customFormat="1" ht="11.25" customHeight="1">
      <c r="A16" s="83"/>
      <c r="B16" s="86" t="s">
        <v>39</v>
      </c>
      <c r="C16" s="82">
        <f>C6</f>
        <v>1195000</v>
      </c>
      <c r="D16" s="105">
        <f>SUM(D6)</f>
        <v>1195000</v>
      </c>
      <c r="E16" s="82">
        <f aca="true" t="shared" si="5" ref="E16:J16">E6</f>
        <v>0</v>
      </c>
      <c r="F16" s="82">
        <f t="shared" si="5"/>
        <v>0</v>
      </c>
      <c r="G16" s="82">
        <f t="shared" si="5"/>
        <v>0</v>
      </c>
      <c r="H16" s="82">
        <f t="shared" si="5"/>
        <v>0</v>
      </c>
      <c r="I16" s="82">
        <f t="shared" si="5"/>
        <v>0</v>
      </c>
      <c r="J16" s="82">
        <f t="shared" si="5"/>
        <v>0</v>
      </c>
    </row>
    <row r="17" spans="1:10" s="90" customFormat="1" ht="25.5" customHeight="1">
      <c r="A17" s="80" t="s">
        <v>37</v>
      </c>
      <c r="B17" s="89" t="s">
        <v>40</v>
      </c>
      <c r="C17" s="75"/>
      <c r="E17" s="75"/>
      <c r="F17" s="75"/>
      <c r="G17" s="75"/>
      <c r="H17" s="75"/>
      <c r="I17" s="75"/>
      <c r="J17" s="75"/>
    </row>
    <row r="18" spans="1:10" s="85" customFormat="1" ht="11.25" customHeight="1">
      <c r="A18" s="83">
        <v>3</v>
      </c>
      <c r="B18" s="84" t="s">
        <v>14</v>
      </c>
      <c r="C18" s="82">
        <f>SUM(D18+E18+F18+G18+H18+I18+J18)</f>
        <v>41000</v>
      </c>
      <c r="D18" s="85">
        <f>SUM(D19)</f>
        <v>41000</v>
      </c>
      <c r="E18" s="82">
        <f aca="true" t="shared" si="6" ref="E18:J18">E19</f>
        <v>0</v>
      </c>
      <c r="F18" s="82">
        <f t="shared" si="6"/>
        <v>0</v>
      </c>
      <c r="G18" s="82">
        <f t="shared" si="6"/>
        <v>0</v>
      </c>
      <c r="H18" s="82">
        <f t="shared" si="6"/>
        <v>0</v>
      </c>
      <c r="I18" s="82">
        <f t="shared" si="6"/>
        <v>0</v>
      </c>
      <c r="J18" s="82">
        <f t="shared" si="6"/>
        <v>0</v>
      </c>
    </row>
    <row r="19" spans="1:10" s="76" customFormat="1" ht="11.25" customHeight="1">
      <c r="A19" s="83">
        <v>32</v>
      </c>
      <c r="B19" s="84" t="s">
        <v>19</v>
      </c>
      <c r="C19" s="82">
        <f>SUM(D19+E19+F19+G19+H19+I19+J19)</f>
        <v>41000</v>
      </c>
      <c r="D19" s="76">
        <f>SUM(D20+D21)</f>
        <v>41000</v>
      </c>
      <c r="E19" s="82">
        <f aca="true" t="shared" si="7" ref="E19:J19">SUM(E20:E21)</f>
        <v>0</v>
      </c>
      <c r="F19" s="82">
        <f t="shared" si="7"/>
        <v>0</v>
      </c>
      <c r="G19" s="82">
        <f t="shared" si="7"/>
        <v>0</v>
      </c>
      <c r="H19" s="82">
        <f t="shared" si="7"/>
        <v>0</v>
      </c>
      <c r="I19" s="82">
        <f t="shared" si="7"/>
        <v>0</v>
      </c>
      <c r="J19" s="82">
        <f t="shared" si="7"/>
        <v>0</v>
      </c>
    </row>
    <row r="20" spans="1:10" s="76" customFormat="1" ht="11.25" customHeight="1">
      <c r="A20" s="83">
        <v>322</v>
      </c>
      <c r="B20" s="84" t="s">
        <v>21</v>
      </c>
      <c r="C20" s="82">
        <f>SUM(D20+E20+F20+G20+H20+I20+J20)</f>
        <v>16000</v>
      </c>
      <c r="D20" s="76">
        <v>16000</v>
      </c>
      <c r="E20" s="82"/>
      <c r="F20" s="82"/>
      <c r="G20" s="82"/>
      <c r="H20" s="82"/>
      <c r="I20" s="82"/>
      <c r="J20" s="82"/>
    </row>
    <row r="21" spans="1:10" s="76" customFormat="1" ht="11.25" customHeight="1">
      <c r="A21" s="83">
        <v>323</v>
      </c>
      <c r="B21" s="84" t="s">
        <v>22</v>
      </c>
      <c r="C21" s="82">
        <f>SUM(D21+E21+F21+G21+H21+I21+J21)</f>
        <v>25000</v>
      </c>
      <c r="D21" s="76">
        <v>25000</v>
      </c>
      <c r="E21" s="82"/>
      <c r="F21" s="82"/>
      <c r="G21" s="82"/>
      <c r="H21" s="82"/>
      <c r="I21" s="82"/>
      <c r="J21" s="82"/>
    </row>
    <row r="22" spans="1:10" s="76" customFormat="1" ht="11.25" customHeight="1">
      <c r="A22" s="73"/>
      <c r="B22" s="86" t="s">
        <v>39</v>
      </c>
      <c r="C22" s="82">
        <f>C18</f>
        <v>41000</v>
      </c>
      <c r="D22" s="76">
        <f>SUM(D18)</f>
        <v>41000</v>
      </c>
      <c r="E22" s="82">
        <f aca="true" t="shared" si="8" ref="E22:J22">E18</f>
        <v>0</v>
      </c>
      <c r="F22" s="82">
        <f t="shared" si="8"/>
        <v>0</v>
      </c>
      <c r="G22" s="82">
        <f t="shared" si="8"/>
        <v>0</v>
      </c>
      <c r="H22" s="82">
        <f t="shared" si="8"/>
        <v>0</v>
      </c>
      <c r="I22" s="82">
        <f t="shared" si="8"/>
        <v>0</v>
      </c>
      <c r="J22" s="82">
        <f t="shared" si="8"/>
        <v>0</v>
      </c>
    </row>
    <row r="23" spans="1:10" s="76" customFormat="1" ht="11.25" customHeight="1">
      <c r="A23" s="73"/>
      <c r="B23" s="86"/>
      <c r="C23" s="82"/>
      <c r="E23" s="82"/>
      <c r="F23" s="82"/>
      <c r="G23" s="82"/>
      <c r="H23" s="82"/>
      <c r="I23" s="82"/>
      <c r="J23" s="82"/>
    </row>
    <row r="24" spans="1:10" s="76" customFormat="1" ht="13.5" customHeight="1">
      <c r="A24" s="73"/>
      <c r="B24" s="92" t="s">
        <v>49</v>
      </c>
      <c r="C24" s="93">
        <f>SUM(C16+C22)</f>
        <v>1236000</v>
      </c>
      <c r="D24" s="91">
        <f>SUM(D16+D22)</f>
        <v>1236000</v>
      </c>
      <c r="E24" s="93"/>
      <c r="F24" s="93"/>
      <c r="G24" s="93"/>
      <c r="H24" s="93"/>
      <c r="I24" s="93"/>
      <c r="J24" s="93"/>
    </row>
    <row r="25" spans="1:10" s="76" customFormat="1" ht="11.25" customHeight="1">
      <c r="A25" s="73"/>
      <c r="B25" s="86"/>
      <c r="C25" s="82"/>
      <c r="D25" s="82"/>
      <c r="E25" s="82"/>
      <c r="F25" s="82"/>
      <c r="G25" s="82"/>
      <c r="H25" s="82"/>
      <c r="I25" s="82"/>
      <c r="J25" s="82"/>
    </row>
    <row r="26" spans="1:10" s="90" customFormat="1" ht="24" customHeight="1">
      <c r="A26" s="80" t="s">
        <v>37</v>
      </c>
      <c r="B26" s="89" t="s">
        <v>41</v>
      </c>
      <c r="C26" s="75"/>
      <c r="D26" s="75"/>
      <c r="E26" s="75"/>
      <c r="F26" s="75"/>
      <c r="G26" s="75"/>
      <c r="H26" s="75"/>
      <c r="I26" s="75"/>
      <c r="J26" s="75"/>
    </row>
    <row r="27" spans="1:10" s="85" customFormat="1" ht="11.25" customHeight="1">
      <c r="A27" s="83">
        <v>3</v>
      </c>
      <c r="B27" s="84" t="s">
        <v>14</v>
      </c>
      <c r="C27" s="82">
        <f>SUM(D27+E27+F27+G27+H27+I27+J27)</f>
        <v>125449.81999999999</v>
      </c>
      <c r="D27" s="82">
        <f aca="true" t="shared" si="9" ref="D27:J27">D28+D32</f>
        <v>0</v>
      </c>
      <c r="E27" s="82">
        <f t="shared" si="9"/>
        <v>56100.36</v>
      </c>
      <c r="F27" s="82">
        <f t="shared" si="9"/>
        <v>62000.45</v>
      </c>
      <c r="G27" s="82">
        <f t="shared" si="9"/>
        <v>4349.01</v>
      </c>
      <c r="H27" s="82">
        <f t="shared" si="9"/>
        <v>3000</v>
      </c>
      <c r="I27" s="82">
        <f t="shared" si="9"/>
        <v>0</v>
      </c>
      <c r="J27" s="82">
        <f t="shared" si="9"/>
        <v>0</v>
      </c>
    </row>
    <row r="28" spans="1:10" s="76" customFormat="1" ht="11.25" customHeight="1">
      <c r="A28" s="83">
        <v>31</v>
      </c>
      <c r="B28" s="84" t="s">
        <v>15</v>
      </c>
      <c r="C28" s="82">
        <f>SUM(D28+E28+F28+G28+H28+I28+J28)</f>
        <v>0</v>
      </c>
      <c r="D28" s="82">
        <f aca="true" t="shared" si="10" ref="D28:J28">SUM(D29:D31)</f>
        <v>0</v>
      </c>
      <c r="E28" s="82">
        <f t="shared" si="10"/>
        <v>0</v>
      </c>
      <c r="F28" s="82">
        <f t="shared" si="10"/>
        <v>0</v>
      </c>
      <c r="G28" s="82">
        <f t="shared" si="10"/>
        <v>0</v>
      </c>
      <c r="H28" s="82">
        <f t="shared" si="10"/>
        <v>0</v>
      </c>
      <c r="I28" s="82">
        <f t="shared" si="10"/>
        <v>0</v>
      </c>
      <c r="J28" s="82">
        <f t="shared" si="10"/>
        <v>0</v>
      </c>
    </row>
    <row r="29" spans="1:10" s="76" customFormat="1" ht="11.25" customHeight="1">
      <c r="A29" s="73">
        <v>311</v>
      </c>
      <c r="B29" s="77" t="s">
        <v>16</v>
      </c>
      <c r="C29" s="75"/>
      <c r="D29" s="75"/>
      <c r="E29" s="75"/>
      <c r="F29" s="75"/>
      <c r="G29" s="75"/>
      <c r="H29" s="75"/>
      <c r="I29" s="75"/>
      <c r="J29" s="75"/>
    </row>
    <row r="30" spans="1:10" s="76" customFormat="1" ht="11.25" customHeight="1">
      <c r="A30" s="73">
        <v>312</v>
      </c>
      <c r="B30" s="77" t="s">
        <v>17</v>
      </c>
      <c r="C30" s="75"/>
      <c r="D30" s="75"/>
      <c r="E30" s="75"/>
      <c r="F30" s="75"/>
      <c r="G30" s="75"/>
      <c r="H30" s="75"/>
      <c r="I30" s="75"/>
      <c r="J30" s="75"/>
    </row>
    <row r="31" spans="1:10" s="76" customFormat="1" ht="11.25" customHeight="1">
      <c r="A31" s="73">
        <v>313</v>
      </c>
      <c r="B31" s="77" t="s">
        <v>18</v>
      </c>
      <c r="C31" s="75"/>
      <c r="D31" s="75"/>
      <c r="E31" s="75"/>
      <c r="F31" s="75"/>
      <c r="G31" s="75"/>
      <c r="H31" s="75"/>
      <c r="I31" s="75"/>
      <c r="J31" s="75"/>
    </row>
    <row r="32" spans="1:10" s="85" customFormat="1" ht="11.25" customHeight="1">
      <c r="A32" s="83">
        <v>32</v>
      </c>
      <c r="B32" s="84" t="s">
        <v>19</v>
      </c>
      <c r="C32" s="82">
        <f aca="true" t="shared" si="11" ref="C32:C43">SUM(D32+E32+F32+G32+H32+I32+J32)</f>
        <v>125449.81999999999</v>
      </c>
      <c r="D32" s="82">
        <f>SUM(D34:D37)</f>
        <v>0</v>
      </c>
      <c r="E32" s="82">
        <f>SUM(E33+E34+E35+E36+E37)</f>
        <v>56100.36</v>
      </c>
      <c r="F32" s="82">
        <f>SUM(F33+F34+F35+F37)</f>
        <v>62000.45</v>
      </c>
      <c r="G32" s="107">
        <f>SUM(G33+G34+G35+G37)</f>
        <v>4349.01</v>
      </c>
      <c r="H32" s="82">
        <f>SUM(H34:H37)</f>
        <v>3000</v>
      </c>
      <c r="I32" s="82">
        <f>SUM(I34:I37)</f>
        <v>0</v>
      </c>
      <c r="J32" s="82">
        <f>SUM(J34:J37)</f>
        <v>0</v>
      </c>
    </row>
    <row r="33" spans="1:10" s="85" customFormat="1" ht="11.25" customHeight="1">
      <c r="A33" s="73">
        <v>321</v>
      </c>
      <c r="B33" s="77" t="s">
        <v>65</v>
      </c>
      <c r="C33" s="82">
        <f t="shared" si="11"/>
        <v>5349.01</v>
      </c>
      <c r="D33" s="82"/>
      <c r="E33" s="108">
        <v>1000</v>
      </c>
      <c r="F33" s="75"/>
      <c r="G33" s="108">
        <v>4349.01</v>
      </c>
      <c r="H33" s="75"/>
      <c r="I33" s="82"/>
      <c r="J33" s="82"/>
    </row>
    <row r="34" spans="1:10" s="76" customFormat="1" ht="11.25" customHeight="1">
      <c r="A34" s="73">
        <v>322</v>
      </c>
      <c r="B34" s="77" t="s">
        <v>21</v>
      </c>
      <c r="C34" s="82">
        <f t="shared" si="11"/>
        <v>38500</v>
      </c>
      <c r="D34" s="75"/>
      <c r="E34" s="108">
        <v>25200</v>
      </c>
      <c r="F34" s="108">
        <v>13000</v>
      </c>
      <c r="G34" s="75"/>
      <c r="H34" s="75">
        <v>300</v>
      </c>
      <c r="I34" s="75"/>
      <c r="J34" s="75"/>
    </row>
    <row r="35" spans="1:10" s="76" customFormat="1" ht="11.25" customHeight="1">
      <c r="A35" s="73">
        <v>323</v>
      </c>
      <c r="B35" s="77" t="s">
        <v>22</v>
      </c>
      <c r="C35" s="82">
        <f t="shared" si="11"/>
        <v>62300.81</v>
      </c>
      <c r="D35" s="82"/>
      <c r="E35" s="108">
        <v>27300.36</v>
      </c>
      <c r="F35" s="108">
        <v>35000.45</v>
      </c>
      <c r="G35" s="75"/>
      <c r="H35" s="75"/>
      <c r="I35" s="75"/>
      <c r="J35" s="75"/>
    </row>
    <row r="36" spans="1:10" s="76" customFormat="1" ht="11.25" customHeight="1">
      <c r="A36" s="73">
        <v>324</v>
      </c>
      <c r="B36" s="77" t="s">
        <v>45</v>
      </c>
      <c r="C36" s="82">
        <f t="shared" si="11"/>
        <v>3800</v>
      </c>
      <c r="D36" s="75"/>
      <c r="E36" s="108">
        <v>2600</v>
      </c>
      <c r="F36" s="75"/>
      <c r="G36" s="75"/>
      <c r="H36" s="75">
        <v>1200</v>
      </c>
      <c r="I36" s="75"/>
      <c r="J36" s="75"/>
    </row>
    <row r="37" spans="1:10" s="76" customFormat="1" ht="11.25" customHeight="1">
      <c r="A37" s="73">
        <v>329</v>
      </c>
      <c r="B37" s="77" t="s">
        <v>23</v>
      </c>
      <c r="C37" s="82">
        <f t="shared" si="11"/>
        <v>15500</v>
      </c>
      <c r="D37" s="82"/>
      <c r="E37" s="75">
        <v>0</v>
      </c>
      <c r="F37" s="75">
        <v>14000</v>
      </c>
      <c r="G37" s="75">
        <v>0</v>
      </c>
      <c r="H37" s="75">
        <v>1500</v>
      </c>
      <c r="I37" s="82"/>
      <c r="J37" s="82"/>
    </row>
    <row r="38" spans="1:10" s="76" customFormat="1" ht="11.25" customHeight="1">
      <c r="A38" s="83">
        <v>4</v>
      </c>
      <c r="B38" s="84" t="s">
        <v>27</v>
      </c>
      <c r="C38" s="82">
        <f t="shared" si="11"/>
        <v>144015</v>
      </c>
      <c r="D38" s="82">
        <f>SUM(D39+D42)</f>
        <v>0</v>
      </c>
      <c r="E38" s="82">
        <f>SUM(E39+E42)</f>
        <v>118337</v>
      </c>
      <c r="F38" s="82">
        <f>SUM(F39+F42)</f>
        <v>25678</v>
      </c>
      <c r="G38" s="82">
        <f>SUM(G39+G42)</f>
        <v>0</v>
      </c>
      <c r="H38" s="82">
        <f>H39</f>
        <v>0</v>
      </c>
      <c r="I38" s="82">
        <f>I39</f>
        <v>0</v>
      </c>
      <c r="J38" s="82">
        <f>J39</f>
        <v>0</v>
      </c>
    </row>
    <row r="39" spans="1:10" s="76" customFormat="1" ht="11.25" customHeight="1">
      <c r="A39" s="83">
        <v>42</v>
      </c>
      <c r="B39" s="84" t="s">
        <v>28</v>
      </c>
      <c r="C39" s="82">
        <f t="shared" si="11"/>
        <v>144015</v>
      </c>
      <c r="D39" s="82">
        <f>SUM(D40:D41)</f>
        <v>0</v>
      </c>
      <c r="E39" s="82">
        <f>SUM(E40+E41)</f>
        <v>118337</v>
      </c>
      <c r="F39" s="82">
        <f>SUM(F40+F41)</f>
        <v>25678</v>
      </c>
      <c r="G39" s="82">
        <f>SUM(G40:G41)</f>
        <v>0</v>
      </c>
      <c r="H39" s="82">
        <f>SUM(H40:H41)</f>
        <v>0</v>
      </c>
      <c r="I39" s="82">
        <f>SUM(I40:I41)</f>
        <v>0</v>
      </c>
      <c r="J39" s="82">
        <f>SUM(J40:J41)</f>
        <v>0</v>
      </c>
    </row>
    <row r="40" spans="1:10" s="76" customFormat="1" ht="11.25" customHeight="1">
      <c r="A40" s="73">
        <v>422</v>
      </c>
      <c r="B40" s="77" t="s">
        <v>26</v>
      </c>
      <c r="C40" s="82">
        <f t="shared" si="11"/>
        <v>139015</v>
      </c>
      <c r="D40" s="82"/>
      <c r="E40" s="75">
        <v>118337</v>
      </c>
      <c r="F40" s="75">
        <v>20678</v>
      </c>
      <c r="G40" s="82"/>
      <c r="H40" s="82"/>
      <c r="I40" s="82"/>
      <c r="J40" s="82"/>
    </row>
    <row r="41" spans="1:10" s="76" customFormat="1" ht="11.25" customHeight="1">
      <c r="A41" s="73">
        <v>424</v>
      </c>
      <c r="B41" s="77" t="s">
        <v>29</v>
      </c>
      <c r="C41" s="82">
        <f t="shared" si="11"/>
        <v>5000</v>
      </c>
      <c r="D41" s="75"/>
      <c r="E41" s="75"/>
      <c r="F41" s="75">
        <v>5000</v>
      </c>
      <c r="G41" s="75"/>
      <c r="H41" s="75"/>
      <c r="I41" s="75"/>
      <c r="J41" s="75"/>
    </row>
    <row r="42" spans="1:10" s="76" customFormat="1" ht="11.25" customHeight="1">
      <c r="A42" s="83">
        <v>45</v>
      </c>
      <c r="B42" s="84" t="s">
        <v>61</v>
      </c>
      <c r="C42" s="82">
        <f t="shared" si="11"/>
        <v>0</v>
      </c>
      <c r="D42" s="82">
        <f>D43</f>
        <v>0</v>
      </c>
      <c r="E42" s="75"/>
      <c r="F42" s="75"/>
      <c r="G42" s="82">
        <f>G43</f>
        <v>0</v>
      </c>
      <c r="H42" s="75"/>
      <c r="I42" s="75"/>
      <c r="J42" s="75"/>
    </row>
    <row r="43" spans="1:10" s="76" customFormat="1" ht="11.25" customHeight="1">
      <c r="A43" s="73">
        <v>454</v>
      </c>
      <c r="B43" s="77" t="s">
        <v>60</v>
      </c>
      <c r="C43" s="82">
        <f t="shared" si="11"/>
        <v>0</v>
      </c>
      <c r="D43" s="82">
        <v>0</v>
      </c>
      <c r="E43" s="75"/>
      <c r="F43" s="75"/>
      <c r="G43" s="82">
        <v>0</v>
      </c>
      <c r="H43" s="75"/>
      <c r="I43" s="75"/>
      <c r="J43" s="75"/>
    </row>
    <row r="44" spans="1:10" s="85" customFormat="1" ht="11.25" customHeight="1">
      <c r="A44" s="83"/>
      <c r="B44" s="86" t="s">
        <v>39</v>
      </c>
      <c r="C44" s="82">
        <f aca="true" t="shared" si="12" ref="C44:J44">C27+C38</f>
        <v>269464.82</v>
      </c>
      <c r="D44" s="82">
        <f t="shared" si="12"/>
        <v>0</v>
      </c>
      <c r="E44" s="82">
        <f t="shared" si="12"/>
        <v>174437.36</v>
      </c>
      <c r="F44" s="82">
        <f t="shared" si="12"/>
        <v>87678.45</v>
      </c>
      <c r="G44" s="82">
        <f t="shared" si="12"/>
        <v>4349.01</v>
      </c>
      <c r="H44" s="82">
        <f t="shared" si="12"/>
        <v>3000</v>
      </c>
      <c r="I44" s="82">
        <f t="shared" si="12"/>
        <v>0</v>
      </c>
      <c r="J44" s="82">
        <f t="shared" si="12"/>
        <v>0</v>
      </c>
    </row>
    <row r="45" spans="1:10" s="76" customFormat="1" ht="11.25" customHeight="1">
      <c r="A45" s="87" t="s">
        <v>42</v>
      </c>
      <c r="B45" s="81" t="s">
        <v>43</v>
      </c>
      <c r="C45" s="75"/>
      <c r="D45" s="75"/>
      <c r="E45" s="75"/>
      <c r="F45" s="75"/>
      <c r="G45" s="75"/>
      <c r="H45" s="75"/>
      <c r="I45" s="75"/>
      <c r="J45" s="75"/>
    </row>
    <row r="46" spans="1:10" s="76" customFormat="1" ht="11.25" customHeight="1">
      <c r="A46" s="83">
        <v>3</v>
      </c>
      <c r="B46" s="84" t="s">
        <v>14</v>
      </c>
      <c r="C46" s="82">
        <f>C47</f>
        <v>0</v>
      </c>
      <c r="D46" s="82">
        <f aca="true" t="shared" si="13" ref="D46:J46">D47</f>
        <v>0</v>
      </c>
      <c r="E46" s="82">
        <f t="shared" si="13"/>
        <v>0</v>
      </c>
      <c r="F46" s="82">
        <f t="shared" si="13"/>
        <v>0</v>
      </c>
      <c r="G46" s="82">
        <f t="shared" si="13"/>
        <v>0</v>
      </c>
      <c r="H46" s="82">
        <f t="shared" si="13"/>
        <v>0</v>
      </c>
      <c r="I46" s="82">
        <f t="shared" si="13"/>
        <v>0</v>
      </c>
      <c r="J46" s="82">
        <f t="shared" si="13"/>
        <v>0</v>
      </c>
    </row>
    <row r="47" spans="1:10" s="85" customFormat="1" ht="11.25" customHeight="1">
      <c r="A47" s="83">
        <v>31</v>
      </c>
      <c r="B47" s="84" t="s">
        <v>15</v>
      </c>
      <c r="C47" s="82">
        <f>SUM(C48)</f>
        <v>0</v>
      </c>
      <c r="D47" s="82">
        <f aca="true" t="shared" si="14" ref="D47:J47">SUM(D48)</f>
        <v>0</v>
      </c>
      <c r="E47" s="82">
        <f t="shared" si="14"/>
        <v>0</v>
      </c>
      <c r="F47" s="82">
        <f t="shared" si="14"/>
        <v>0</v>
      </c>
      <c r="G47" s="82">
        <f t="shared" si="14"/>
        <v>0</v>
      </c>
      <c r="H47" s="82">
        <f t="shared" si="14"/>
        <v>0</v>
      </c>
      <c r="I47" s="82">
        <f t="shared" si="14"/>
        <v>0</v>
      </c>
      <c r="J47" s="82">
        <f t="shared" si="14"/>
        <v>0</v>
      </c>
    </row>
    <row r="48" spans="1:10" s="76" customFormat="1" ht="11.25" customHeight="1">
      <c r="A48" s="73">
        <v>312</v>
      </c>
      <c r="B48" s="77" t="s">
        <v>17</v>
      </c>
      <c r="C48" s="75"/>
      <c r="D48" s="75"/>
      <c r="E48" s="75"/>
      <c r="F48" s="75"/>
      <c r="G48" s="75"/>
      <c r="H48" s="75"/>
      <c r="I48" s="75"/>
      <c r="J48" s="75"/>
    </row>
    <row r="49" spans="1:10" s="85" customFormat="1" ht="11.25" customHeight="1">
      <c r="A49" s="83">
        <v>32</v>
      </c>
      <c r="B49" s="84" t="s">
        <v>19</v>
      </c>
      <c r="C49" s="82">
        <f>SUM(C50:C51)</f>
        <v>0</v>
      </c>
      <c r="D49" s="82">
        <f aca="true" t="shared" si="15" ref="D49:J49">SUM(D50:D51)</f>
        <v>0</v>
      </c>
      <c r="E49" s="82">
        <f t="shared" si="15"/>
        <v>0</v>
      </c>
      <c r="F49" s="82">
        <f t="shared" si="15"/>
        <v>0</v>
      </c>
      <c r="G49" s="82">
        <f t="shared" si="15"/>
        <v>0</v>
      </c>
      <c r="H49" s="82">
        <f t="shared" si="15"/>
        <v>0</v>
      </c>
      <c r="I49" s="82">
        <f t="shared" si="15"/>
        <v>0</v>
      </c>
      <c r="J49" s="82">
        <f t="shared" si="15"/>
        <v>0</v>
      </c>
    </row>
    <row r="50" spans="1:10" s="76" customFormat="1" ht="11.25" customHeight="1">
      <c r="A50" s="73">
        <v>323</v>
      </c>
      <c r="B50" s="77" t="s">
        <v>22</v>
      </c>
      <c r="C50" s="82"/>
      <c r="D50" s="82"/>
      <c r="E50" s="82"/>
      <c r="F50" s="82"/>
      <c r="G50" s="82"/>
      <c r="H50" s="82"/>
      <c r="I50" s="82"/>
      <c r="J50" s="82"/>
    </row>
    <row r="51" spans="1:10" s="76" customFormat="1" ht="11.25" customHeight="1">
      <c r="A51" s="73">
        <v>329</v>
      </c>
      <c r="B51" s="77" t="s">
        <v>23</v>
      </c>
      <c r="C51" s="82"/>
      <c r="D51" s="82"/>
      <c r="E51" s="82"/>
      <c r="F51" s="82"/>
      <c r="G51" s="82"/>
      <c r="H51" s="82"/>
      <c r="I51" s="82"/>
      <c r="J51" s="82"/>
    </row>
    <row r="52" spans="1:10" s="76" customFormat="1" ht="11.25" customHeight="1">
      <c r="A52" s="83">
        <v>4</v>
      </c>
      <c r="B52" s="84" t="s">
        <v>27</v>
      </c>
      <c r="C52" s="82">
        <f>C547</f>
        <v>0</v>
      </c>
      <c r="D52" s="82">
        <f aca="true" t="shared" si="16" ref="D52:J52">D547</f>
        <v>0</v>
      </c>
      <c r="E52" s="82">
        <f t="shared" si="16"/>
        <v>0</v>
      </c>
      <c r="F52" s="82">
        <f t="shared" si="16"/>
        <v>0</v>
      </c>
      <c r="G52" s="82">
        <f t="shared" si="16"/>
        <v>0</v>
      </c>
      <c r="H52" s="82">
        <f t="shared" si="16"/>
        <v>0</v>
      </c>
      <c r="I52" s="82">
        <f t="shared" si="16"/>
        <v>0</v>
      </c>
      <c r="J52" s="82">
        <f t="shared" si="16"/>
        <v>0</v>
      </c>
    </row>
    <row r="53" spans="1:10" s="85" customFormat="1" ht="11.25" customHeight="1">
      <c r="A53" s="83">
        <v>42</v>
      </c>
      <c r="B53" s="84" t="s">
        <v>28</v>
      </c>
      <c r="C53" s="82">
        <f>SUM(C54)</f>
        <v>0</v>
      </c>
      <c r="D53" s="82">
        <f aca="true" t="shared" si="17" ref="D53:J53">SUM(D54)</f>
        <v>0</v>
      </c>
      <c r="E53" s="82">
        <f t="shared" si="17"/>
        <v>0</v>
      </c>
      <c r="F53" s="82">
        <f t="shared" si="17"/>
        <v>0</v>
      </c>
      <c r="G53" s="82">
        <f t="shared" si="17"/>
        <v>0</v>
      </c>
      <c r="H53" s="82">
        <f t="shared" si="17"/>
        <v>0</v>
      </c>
      <c r="I53" s="82">
        <f t="shared" si="17"/>
        <v>0</v>
      </c>
      <c r="J53" s="82">
        <f t="shared" si="17"/>
        <v>0</v>
      </c>
    </row>
    <row r="54" spans="1:10" s="76" customFormat="1" ht="11.25" customHeight="1">
      <c r="A54" s="73">
        <v>422</v>
      </c>
      <c r="B54" s="77" t="s">
        <v>26</v>
      </c>
      <c r="C54" s="75"/>
      <c r="D54" s="75"/>
      <c r="E54" s="75"/>
      <c r="F54" s="75"/>
      <c r="G54" s="75"/>
      <c r="H54" s="75"/>
      <c r="I54" s="75"/>
      <c r="J54" s="75"/>
    </row>
    <row r="55" spans="1:10" s="85" customFormat="1" ht="11.25" customHeight="1">
      <c r="A55" s="83"/>
      <c r="B55" s="86" t="s">
        <v>39</v>
      </c>
      <c r="C55" s="82">
        <f aca="true" t="shared" si="18" ref="C55:J55">C46+C52</f>
        <v>0</v>
      </c>
      <c r="D55" s="82">
        <f t="shared" si="18"/>
        <v>0</v>
      </c>
      <c r="E55" s="82">
        <f t="shared" si="18"/>
        <v>0</v>
      </c>
      <c r="F55" s="82">
        <f t="shared" si="18"/>
        <v>0</v>
      </c>
      <c r="G55" s="82">
        <f t="shared" si="18"/>
        <v>0</v>
      </c>
      <c r="H55" s="82">
        <f t="shared" si="18"/>
        <v>0</v>
      </c>
      <c r="I55" s="82">
        <f t="shared" si="18"/>
        <v>0</v>
      </c>
      <c r="J55" s="82">
        <f t="shared" si="18"/>
        <v>0</v>
      </c>
    </row>
    <row r="56" spans="1:10" s="90" customFormat="1" ht="22.5" customHeight="1">
      <c r="A56" s="88" t="s">
        <v>42</v>
      </c>
      <c r="B56" s="89" t="s">
        <v>44</v>
      </c>
      <c r="C56" s="82"/>
      <c r="D56" s="82"/>
      <c r="E56" s="82"/>
      <c r="F56" s="82"/>
      <c r="G56" s="82"/>
      <c r="H56" s="82"/>
      <c r="I56" s="82"/>
      <c r="J56" s="82"/>
    </row>
    <row r="57" spans="1:10" s="76" customFormat="1" ht="11.25" customHeight="1">
      <c r="A57" s="83">
        <v>3</v>
      </c>
      <c r="B57" s="84" t="s">
        <v>14</v>
      </c>
      <c r="C57" s="82">
        <f>SUM(D57+E57+F57+G57+H57+I57+J57)</f>
        <v>6752</v>
      </c>
      <c r="D57" s="82">
        <f aca="true" t="shared" si="19" ref="D57:J57">D58</f>
        <v>0</v>
      </c>
      <c r="E57" s="82">
        <f t="shared" si="19"/>
        <v>0</v>
      </c>
      <c r="F57" s="82">
        <f t="shared" si="19"/>
        <v>0</v>
      </c>
      <c r="G57" s="82">
        <f t="shared" si="19"/>
        <v>6752</v>
      </c>
      <c r="H57" s="82">
        <f t="shared" si="19"/>
        <v>0</v>
      </c>
      <c r="I57" s="82">
        <f t="shared" si="19"/>
        <v>0</v>
      </c>
      <c r="J57" s="82">
        <f t="shared" si="19"/>
        <v>0</v>
      </c>
    </row>
    <row r="58" spans="1:10" s="85" customFormat="1" ht="11.25" customHeight="1">
      <c r="A58" s="83">
        <v>32</v>
      </c>
      <c r="B58" s="84" t="s">
        <v>19</v>
      </c>
      <c r="C58" s="82">
        <f>SUM(D58+E58+F58+G58+H58+I58+J58)</f>
        <v>6752</v>
      </c>
      <c r="D58" s="82">
        <f aca="true" t="shared" si="20" ref="D58:J58">SUM(D59)</f>
        <v>0</v>
      </c>
      <c r="E58" s="82">
        <f t="shared" si="20"/>
        <v>0</v>
      </c>
      <c r="F58" s="82">
        <f t="shared" si="20"/>
        <v>0</v>
      </c>
      <c r="G58" s="82">
        <f t="shared" si="20"/>
        <v>6752</v>
      </c>
      <c r="H58" s="82">
        <f t="shared" si="20"/>
        <v>0</v>
      </c>
      <c r="I58" s="82">
        <f t="shared" si="20"/>
        <v>0</v>
      </c>
      <c r="J58" s="82">
        <f t="shared" si="20"/>
        <v>0</v>
      </c>
    </row>
    <row r="59" spans="1:10" s="76" customFormat="1" ht="11.25" customHeight="1">
      <c r="A59" s="73">
        <v>324</v>
      </c>
      <c r="B59" s="77" t="s">
        <v>45</v>
      </c>
      <c r="C59" s="82">
        <f>SUM(D59+E59+F59+G59+H59+I59+J59)</f>
        <v>6752</v>
      </c>
      <c r="D59" s="75"/>
      <c r="E59" s="75"/>
      <c r="F59" s="75"/>
      <c r="G59" s="75">
        <v>6752</v>
      </c>
      <c r="H59" s="75"/>
      <c r="I59" s="75"/>
      <c r="J59" s="75"/>
    </row>
    <row r="60" spans="1:10" s="85" customFormat="1" ht="11.25" customHeight="1">
      <c r="A60" s="83"/>
      <c r="B60" s="86" t="s">
        <v>39</v>
      </c>
      <c r="C60" s="82">
        <f>C57</f>
        <v>6752</v>
      </c>
      <c r="D60" s="82">
        <f aca="true" t="shared" si="21" ref="D60:J60">D57</f>
        <v>0</v>
      </c>
      <c r="E60" s="82">
        <f t="shared" si="21"/>
        <v>0</v>
      </c>
      <c r="F60" s="82">
        <f>F57</f>
        <v>0</v>
      </c>
      <c r="G60" s="82">
        <f t="shared" si="21"/>
        <v>6752</v>
      </c>
      <c r="H60" s="82">
        <f t="shared" si="21"/>
        <v>0</v>
      </c>
      <c r="I60" s="82">
        <f t="shared" si="21"/>
        <v>0</v>
      </c>
      <c r="J60" s="82">
        <f t="shared" si="21"/>
        <v>0</v>
      </c>
    </row>
    <row r="61" spans="1:10" s="90" customFormat="1" ht="24" customHeight="1">
      <c r="A61" s="80" t="s">
        <v>37</v>
      </c>
      <c r="B61" s="89" t="s">
        <v>54</v>
      </c>
      <c r="C61" s="75"/>
      <c r="D61" s="75"/>
      <c r="E61" s="75"/>
      <c r="F61" s="75"/>
      <c r="G61" s="75"/>
      <c r="H61" s="75"/>
      <c r="I61" s="75"/>
      <c r="J61" s="75"/>
    </row>
    <row r="62" spans="1:10" s="85" customFormat="1" ht="11.25" customHeight="1">
      <c r="A62" s="83">
        <v>3</v>
      </c>
      <c r="B62" s="84" t="s">
        <v>14</v>
      </c>
      <c r="C62" s="82">
        <f aca="true" t="shared" si="22" ref="C62:J62">C63+C67</f>
        <v>0</v>
      </c>
      <c r="D62" s="82">
        <f t="shared" si="22"/>
        <v>0</v>
      </c>
      <c r="E62" s="82">
        <f t="shared" si="22"/>
        <v>0</v>
      </c>
      <c r="F62" s="82">
        <f t="shared" si="22"/>
        <v>0</v>
      </c>
      <c r="G62" s="82">
        <f t="shared" si="22"/>
        <v>0</v>
      </c>
      <c r="H62" s="82">
        <f t="shared" si="22"/>
        <v>0</v>
      </c>
      <c r="I62" s="82">
        <f t="shared" si="22"/>
        <v>0</v>
      </c>
      <c r="J62" s="82">
        <f t="shared" si="22"/>
        <v>0</v>
      </c>
    </row>
    <row r="63" spans="1:10" s="76" customFormat="1" ht="11.25" customHeight="1">
      <c r="A63" s="83">
        <v>31</v>
      </c>
      <c r="B63" s="84" t="s">
        <v>15</v>
      </c>
      <c r="C63" s="82">
        <f>SUM(D63+E63+F63+G63+H63+I63+J63)</f>
        <v>0</v>
      </c>
      <c r="D63" s="82">
        <f>SUM(D64+D65+D66)</f>
        <v>0</v>
      </c>
      <c r="E63" s="82">
        <f aca="true" t="shared" si="23" ref="E63:J63">SUM(E64:E66)</f>
        <v>0</v>
      </c>
      <c r="F63" s="82">
        <f t="shared" si="23"/>
        <v>0</v>
      </c>
      <c r="G63" s="82">
        <f t="shared" si="23"/>
        <v>0</v>
      </c>
      <c r="H63" s="82">
        <f t="shared" si="23"/>
        <v>0</v>
      </c>
      <c r="I63" s="82">
        <f t="shared" si="23"/>
        <v>0</v>
      </c>
      <c r="J63" s="82">
        <f t="shared" si="23"/>
        <v>0</v>
      </c>
    </row>
    <row r="64" spans="1:10" s="76" customFormat="1" ht="11.25" customHeight="1">
      <c r="A64" s="73">
        <v>311</v>
      </c>
      <c r="B64" s="77" t="s">
        <v>16</v>
      </c>
      <c r="C64" s="82"/>
      <c r="D64" s="75"/>
      <c r="E64" s="75"/>
      <c r="F64" s="75"/>
      <c r="G64" s="75"/>
      <c r="H64" s="75"/>
      <c r="I64" s="75"/>
      <c r="J64" s="75"/>
    </row>
    <row r="65" spans="1:10" s="76" customFormat="1" ht="11.25" customHeight="1">
      <c r="A65" s="73">
        <v>312</v>
      </c>
      <c r="B65" s="77" t="s">
        <v>17</v>
      </c>
      <c r="C65" s="82"/>
      <c r="D65" s="75"/>
      <c r="E65" s="75"/>
      <c r="F65" s="75"/>
      <c r="G65" s="75"/>
      <c r="H65" s="75"/>
      <c r="I65" s="75"/>
      <c r="J65" s="75"/>
    </row>
    <row r="66" spans="1:10" s="76" customFormat="1" ht="11.25" customHeight="1">
      <c r="A66" s="73">
        <v>313</v>
      </c>
      <c r="B66" s="77" t="s">
        <v>18</v>
      </c>
      <c r="C66" s="82"/>
      <c r="D66" s="75"/>
      <c r="E66" s="75"/>
      <c r="F66" s="75"/>
      <c r="G66" s="75"/>
      <c r="H66" s="75"/>
      <c r="I66" s="75"/>
      <c r="J66" s="75"/>
    </row>
    <row r="67" spans="1:10" s="85" customFormat="1" ht="11.25" customHeight="1">
      <c r="A67" s="83">
        <v>32</v>
      </c>
      <c r="B67" s="84" t="s">
        <v>19</v>
      </c>
      <c r="C67" s="82"/>
      <c r="D67" s="82"/>
      <c r="E67" s="82">
        <f aca="true" t="shared" si="24" ref="E67:J67">SUM(E68:E71)</f>
        <v>0</v>
      </c>
      <c r="F67" s="82">
        <f t="shared" si="24"/>
        <v>0</v>
      </c>
      <c r="G67" s="82">
        <f t="shared" si="24"/>
        <v>0</v>
      </c>
      <c r="H67" s="82">
        <f t="shared" si="24"/>
        <v>0</v>
      </c>
      <c r="I67" s="82">
        <f t="shared" si="24"/>
        <v>0</v>
      </c>
      <c r="J67" s="82">
        <f t="shared" si="24"/>
        <v>0</v>
      </c>
    </row>
    <row r="68" spans="1:10" s="76" customFormat="1" ht="11.25" customHeight="1">
      <c r="A68" s="73">
        <v>321</v>
      </c>
      <c r="B68" s="77" t="s">
        <v>20</v>
      </c>
      <c r="C68" s="82"/>
      <c r="D68" s="82"/>
      <c r="E68" s="82"/>
      <c r="F68" s="82"/>
      <c r="G68" s="82"/>
      <c r="H68" s="82"/>
      <c r="I68" s="82"/>
      <c r="J68" s="82"/>
    </row>
    <row r="69" spans="1:10" s="76" customFormat="1" ht="11.25" customHeight="1">
      <c r="A69" s="73">
        <v>322</v>
      </c>
      <c r="B69" s="77" t="s">
        <v>21</v>
      </c>
      <c r="C69" s="75"/>
      <c r="D69" s="75"/>
      <c r="E69" s="75"/>
      <c r="F69" s="75"/>
      <c r="G69" s="75"/>
      <c r="H69" s="75"/>
      <c r="I69" s="75"/>
      <c r="J69" s="75"/>
    </row>
    <row r="70" spans="1:10" s="76" customFormat="1" ht="11.25" customHeight="1">
      <c r="A70" s="73">
        <v>323</v>
      </c>
      <c r="B70" s="77" t="s">
        <v>22</v>
      </c>
      <c r="C70" s="82"/>
      <c r="D70" s="75"/>
      <c r="E70" s="75"/>
      <c r="F70" s="75"/>
      <c r="G70" s="75"/>
      <c r="H70" s="75"/>
      <c r="I70" s="75"/>
      <c r="J70" s="75"/>
    </row>
    <row r="71" spans="1:10" s="76" customFormat="1" ht="11.25" customHeight="1">
      <c r="A71" s="73">
        <v>329</v>
      </c>
      <c r="B71" s="77" t="s">
        <v>23</v>
      </c>
      <c r="C71" s="82"/>
      <c r="D71" s="82"/>
      <c r="E71" s="82"/>
      <c r="F71" s="82"/>
      <c r="G71" s="82"/>
      <c r="H71" s="82"/>
      <c r="I71" s="82"/>
      <c r="J71" s="82"/>
    </row>
    <row r="72" spans="1:10" s="76" customFormat="1" ht="11.25" customHeight="1">
      <c r="A72" s="83">
        <v>4</v>
      </c>
      <c r="B72" s="84" t="s">
        <v>27</v>
      </c>
      <c r="C72" s="82">
        <f>C73</f>
        <v>0</v>
      </c>
      <c r="D72" s="82">
        <f aca="true" t="shared" si="25" ref="D72:J72">D73</f>
        <v>0</v>
      </c>
      <c r="E72" s="82">
        <f t="shared" si="25"/>
        <v>0</v>
      </c>
      <c r="F72" s="82">
        <f t="shared" si="25"/>
        <v>0</v>
      </c>
      <c r="G72" s="82">
        <f t="shared" si="25"/>
        <v>0</v>
      </c>
      <c r="H72" s="82">
        <f t="shared" si="25"/>
        <v>0</v>
      </c>
      <c r="I72" s="82">
        <f t="shared" si="25"/>
        <v>0</v>
      </c>
      <c r="J72" s="82">
        <f t="shared" si="25"/>
        <v>0</v>
      </c>
    </row>
    <row r="73" spans="1:10" s="76" customFormat="1" ht="11.25" customHeight="1">
      <c r="A73" s="83">
        <v>42</v>
      </c>
      <c r="B73" s="84" t="s">
        <v>28</v>
      </c>
      <c r="C73" s="82">
        <f>SUM(C74:C75)</f>
        <v>0</v>
      </c>
      <c r="D73" s="82">
        <f aca="true" t="shared" si="26" ref="D73:J73">SUM(D74:D75)</f>
        <v>0</v>
      </c>
      <c r="E73" s="82">
        <f t="shared" si="26"/>
        <v>0</v>
      </c>
      <c r="F73" s="82">
        <f t="shared" si="26"/>
        <v>0</v>
      </c>
      <c r="G73" s="82">
        <f t="shared" si="26"/>
        <v>0</v>
      </c>
      <c r="H73" s="82">
        <f t="shared" si="26"/>
        <v>0</v>
      </c>
      <c r="I73" s="82">
        <f t="shared" si="26"/>
        <v>0</v>
      </c>
      <c r="J73" s="82">
        <f t="shared" si="26"/>
        <v>0</v>
      </c>
    </row>
    <row r="74" spans="1:10" s="76" customFormat="1" ht="11.25" customHeight="1">
      <c r="A74" s="73">
        <v>422</v>
      </c>
      <c r="B74" s="77" t="s">
        <v>26</v>
      </c>
      <c r="C74" s="82"/>
      <c r="D74" s="82"/>
      <c r="E74" s="82"/>
      <c r="F74" s="82"/>
      <c r="G74" s="82"/>
      <c r="H74" s="82"/>
      <c r="I74" s="82"/>
      <c r="J74" s="82"/>
    </row>
    <row r="75" spans="1:10" s="76" customFormat="1" ht="11.25" customHeight="1">
      <c r="A75" s="73">
        <v>424</v>
      </c>
      <c r="B75" s="77" t="s">
        <v>29</v>
      </c>
      <c r="C75" s="75"/>
      <c r="D75" s="75"/>
      <c r="E75" s="75"/>
      <c r="F75" s="75"/>
      <c r="G75" s="75"/>
      <c r="H75" s="75"/>
      <c r="I75" s="75"/>
      <c r="J75" s="75"/>
    </row>
    <row r="76" spans="1:10" s="85" customFormat="1" ht="11.25" customHeight="1">
      <c r="A76" s="83"/>
      <c r="B76" s="86" t="s">
        <v>39</v>
      </c>
      <c r="C76" s="82">
        <v>0</v>
      </c>
      <c r="D76" s="82">
        <v>0</v>
      </c>
      <c r="E76" s="82">
        <f aca="true" t="shared" si="27" ref="E76:J76">E62+E72</f>
        <v>0</v>
      </c>
      <c r="F76" s="82">
        <f t="shared" si="27"/>
        <v>0</v>
      </c>
      <c r="G76" s="82">
        <f t="shared" si="27"/>
        <v>0</v>
      </c>
      <c r="H76" s="82">
        <f t="shared" si="27"/>
        <v>0</v>
      </c>
      <c r="I76" s="82">
        <f t="shared" si="27"/>
        <v>0</v>
      </c>
      <c r="J76" s="82">
        <f t="shared" si="27"/>
        <v>0</v>
      </c>
    </row>
    <row r="77" spans="1:10" s="76" customFormat="1" ht="11.25" customHeight="1">
      <c r="A77" s="83"/>
      <c r="B77" s="84"/>
      <c r="C77" s="82"/>
      <c r="D77" s="82"/>
      <c r="E77" s="82"/>
      <c r="F77" s="82"/>
      <c r="G77" s="82"/>
      <c r="H77" s="82"/>
      <c r="I77" s="82"/>
      <c r="J77" s="82"/>
    </row>
    <row r="78" spans="1:10" s="76" customFormat="1" ht="11.25" customHeight="1">
      <c r="A78" s="87" t="s">
        <v>46</v>
      </c>
      <c r="B78" s="81" t="s">
        <v>47</v>
      </c>
      <c r="C78" s="75"/>
      <c r="D78" s="75"/>
      <c r="E78" s="75"/>
      <c r="F78" s="75"/>
      <c r="G78" s="75"/>
      <c r="H78" s="75"/>
      <c r="I78" s="75"/>
      <c r="J78" s="75"/>
    </row>
    <row r="79" spans="1:10" s="76" customFormat="1" ht="11.25" customHeight="1">
      <c r="A79" s="83">
        <v>3</v>
      </c>
      <c r="B79" s="84" t="s">
        <v>14</v>
      </c>
      <c r="C79" s="82">
        <f>C80</f>
        <v>0</v>
      </c>
      <c r="D79" s="82">
        <f aca="true" t="shared" si="28" ref="D79:J79">D80</f>
        <v>0</v>
      </c>
      <c r="E79" s="82">
        <f t="shared" si="28"/>
        <v>0</v>
      </c>
      <c r="F79" s="82">
        <f t="shared" si="28"/>
        <v>0</v>
      </c>
      <c r="G79" s="82">
        <f t="shared" si="28"/>
        <v>0</v>
      </c>
      <c r="H79" s="82">
        <f t="shared" si="28"/>
        <v>0</v>
      </c>
      <c r="I79" s="82">
        <f t="shared" si="28"/>
        <v>0</v>
      </c>
      <c r="J79" s="82">
        <f t="shared" si="28"/>
        <v>0</v>
      </c>
    </row>
    <row r="80" spans="1:10" s="76" customFormat="1" ht="11.25" customHeight="1">
      <c r="A80" s="83">
        <v>32</v>
      </c>
      <c r="B80" s="84" t="s">
        <v>19</v>
      </c>
      <c r="C80" s="82">
        <f>SUM(C81)</f>
        <v>0</v>
      </c>
      <c r="D80" s="82">
        <f aca="true" t="shared" si="29" ref="D80:J80">SUM(D81)</f>
        <v>0</v>
      </c>
      <c r="E80" s="82">
        <f t="shared" si="29"/>
        <v>0</v>
      </c>
      <c r="F80" s="82">
        <f t="shared" si="29"/>
        <v>0</v>
      </c>
      <c r="G80" s="82">
        <f t="shared" si="29"/>
        <v>0</v>
      </c>
      <c r="H80" s="82">
        <f t="shared" si="29"/>
        <v>0</v>
      </c>
      <c r="I80" s="82">
        <f t="shared" si="29"/>
        <v>0</v>
      </c>
      <c r="J80" s="82">
        <f t="shared" si="29"/>
        <v>0</v>
      </c>
    </row>
    <row r="81" spans="1:10" s="76" customFormat="1" ht="11.25" customHeight="1">
      <c r="A81" s="73">
        <v>329</v>
      </c>
      <c r="B81" s="77" t="s">
        <v>23</v>
      </c>
      <c r="C81" s="75"/>
      <c r="D81" s="75"/>
      <c r="E81" s="75"/>
      <c r="F81" s="75"/>
      <c r="G81" s="75"/>
      <c r="H81" s="75"/>
      <c r="I81" s="75"/>
      <c r="J81" s="75"/>
    </row>
    <row r="82" spans="1:10" s="76" customFormat="1" ht="11.25" customHeight="1">
      <c r="A82" s="83"/>
      <c r="B82" s="86" t="s">
        <v>39</v>
      </c>
      <c r="C82" s="82">
        <f>C79</f>
        <v>0</v>
      </c>
      <c r="D82" s="82">
        <f aca="true" t="shared" si="30" ref="D82:J82">D79</f>
        <v>0</v>
      </c>
      <c r="E82" s="82">
        <f t="shared" si="30"/>
        <v>0</v>
      </c>
      <c r="F82" s="82">
        <f t="shared" si="30"/>
        <v>0</v>
      </c>
      <c r="G82" s="82">
        <f t="shared" si="30"/>
        <v>0</v>
      </c>
      <c r="H82" s="82">
        <f t="shared" si="30"/>
        <v>0</v>
      </c>
      <c r="I82" s="82">
        <f t="shared" si="30"/>
        <v>0</v>
      </c>
      <c r="J82" s="82">
        <f t="shared" si="30"/>
        <v>0</v>
      </c>
    </row>
    <row r="83" spans="1:10" s="76" customFormat="1" ht="11.25" customHeight="1">
      <c r="A83" s="73"/>
      <c r="B83" s="77"/>
      <c r="C83" s="75"/>
      <c r="D83" s="75"/>
      <c r="E83" s="75"/>
      <c r="F83" s="75"/>
      <c r="G83" s="75"/>
      <c r="H83" s="75"/>
      <c r="I83" s="75"/>
      <c r="J83" s="75"/>
    </row>
    <row r="84" spans="1:2" s="76" customFormat="1" ht="12.75">
      <c r="A84" s="80" t="s">
        <v>30</v>
      </c>
      <c r="B84" s="81" t="s">
        <v>32</v>
      </c>
    </row>
    <row r="85" spans="1:4" s="76" customFormat="1" ht="12.75">
      <c r="A85" s="83">
        <v>3</v>
      </c>
      <c r="B85" s="84" t="s">
        <v>14</v>
      </c>
      <c r="C85" s="82">
        <f>C86+C95</f>
        <v>0</v>
      </c>
      <c r="D85" s="82">
        <f>D86+D95</f>
        <v>0</v>
      </c>
    </row>
    <row r="86" spans="1:4" s="76" customFormat="1" ht="12.75">
      <c r="A86" s="83">
        <v>31</v>
      </c>
      <c r="B86" s="84" t="s">
        <v>15</v>
      </c>
      <c r="C86" s="82">
        <f aca="true" t="shared" si="31" ref="C86:C94">SUM(D86+E86+F86+G86+H86+I86+J86)</f>
        <v>0</v>
      </c>
      <c r="D86" s="82">
        <f>SUM(D87+D89+D91)</f>
        <v>0</v>
      </c>
    </row>
    <row r="87" spans="1:4" s="76" customFormat="1" ht="12.75">
      <c r="A87" s="73">
        <v>311</v>
      </c>
      <c r="B87" s="77" t="s">
        <v>16</v>
      </c>
      <c r="C87" s="82">
        <f t="shared" si="31"/>
        <v>0</v>
      </c>
      <c r="D87" s="75">
        <f>SUM(D88)</f>
        <v>0</v>
      </c>
    </row>
    <row r="88" spans="1:4" s="76" customFormat="1" ht="12.75">
      <c r="A88" s="73">
        <v>3111</v>
      </c>
      <c r="B88" s="77" t="s">
        <v>55</v>
      </c>
      <c r="C88" s="82">
        <f t="shared" si="31"/>
        <v>0</v>
      </c>
      <c r="D88" s="75"/>
    </row>
    <row r="89" spans="1:4" s="76" customFormat="1" ht="12.75">
      <c r="A89" s="73">
        <v>312</v>
      </c>
      <c r="B89" s="77" t="s">
        <v>17</v>
      </c>
      <c r="C89" s="82">
        <f t="shared" si="31"/>
        <v>0</v>
      </c>
      <c r="D89" s="75">
        <f>SUM(D90)</f>
        <v>0</v>
      </c>
    </row>
    <row r="90" spans="1:4" s="76" customFormat="1" ht="12.75">
      <c r="A90" s="73">
        <v>3121</v>
      </c>
      <c r="B90" s="77" t="s">
        <v>17</v>
      </c>
      <c r="C90" s="82">
        <f t="shared" si="31"/>
        <v>0</v>
      </c>
      <c r="D90" s="75"/>
    </row>
    <row r="91" spans="1:4" s="76" customFormat="1" ht="12.75">
      <c r="A91" s="73">
        <v>313</v>
      </c>
      <c r="B91" s="77" t="s">
        <v>18</v>
      </c>
      <c r="C91" s="82">
        <f t="shared" si="31"/>
        <v>0</v>
      </c>
      <c r="D91" s="75">
        <f>SUM(D92:D94)</f>
        <v>0</v>
      </c>
    </row>
    <row r="92" spans="1:4" s="76" customFormat="1" ht="12.75">
      <c r="A92" s="73">
        <v>3131</v>
      </c>
      <c r="B92" s="77" t="s">
        <v>56</v>
      </c>
      <c r="C92" s="82">
        <f t="shared" si="31"/>
        <v>0</v>
      </c>
      <c r="D92" s="75"/>
    </row>
    <row r="93" spans="1:4" s="76" customFormat="1" ht="12.75">
      <c r="A93" s="73">
        <v>3132</v>
      </c>
      <c r="B93" s="77" t="s">
        <v>57</v>
      </c>
      <c r="C93" s="82">
        <f t="shared" si="31"/>
        <v>0</v>
      </c>
      <c r="D93" s="75"/>
    </row>
    <row r="94" spans="1:4" s="76" customFormat="1" ht="12.75">
      <c r="A94" s="73">
        <v>3133</v>
      </c>
      <c r="B94" s="77" t="s">
        <v>58</v>
      </c>
      <c r="C94" s="82">
        <f t="shared" si="31"/>
        <v>0</v>
      </c>
      <c r="D94" s="75"/>
    </row>
    <row r="95" spans="1:2" s="76" customFormat="1" ht="12.75">
      <c r="A95" s="83">
        <v>32</v>
      </c>
      <c r="B95" s="84" t="s">
        <v>19</v>
      </c>
    </row>
    <row r="96" spans="1:4" s="76" customFormat="1" ht="12.75">
      <c r="A96" s="83">
        <v>32</v>
      </c>
      <c r="B96" s="84" t="s">
        <v>19</v>
      </c>
      <c r="C96" s="82">
        <f>SUM(D96+E96+F96+G96+H96+I96+J96)</f>
        <v>0</v>
      </c>
      <c r="D96" s="82">
        <f>SUM(D97+D98+D99+D101)</f>
        <v>0</v>
      </c>
    </row>
    <row r="97" spans="1:4" s="76" customFormat="1" ht="12.75">
      <c r="A97" s="73">
        <v>321</v>
      </c>
      <c r="B97" s="77" t="s">
        <v>20</v>
      </c>
      <c r="C97" s="82"/>
      <c r="D97" s="82"/>
    </row>
    <row r="98" spans="1:4" s="76" customFormat="1" ht="12.75">
      <c r="A98" s="73">
        <v>322</v>
      </c>
      <c r="B98" s="77" t="s">
        <v>21</v>
      </c>
      <c r="C98" s="75"/>
      <c r="D98" s="75"/>
    </row>
    <row r="99" spans="1:4" s="76" customFormat="1" ht="12.75">
      <c r="A99" s="73">
        <v>323</v>
      </c>
      <c r="B99" s="77" t="s">
        <v>22</v>
      </c>
      <c r="C99" s="82">
        <f>SUM(D99+E99+F99+G99+H99+I99+J99)</f>
        <v>0</v>
      </c>
      <c r="D99" s="75">
        <f>SUM(D100)</f>
        <v>0</v>
      </c>
    </row>
    <row r="100" spans="1:4" s="76" customFormat="1" ht="12.75">
      <c r="A100" s="73">
        <v>3237</v>
      </c>
      <c r="B100" s="77" t="s">
        <v>59</v>
      </c>
      <c r="C100" s="82">
        <f>SUM(D100+E100+F100+G100+H100+I100+J100)</f>
        <v>0</v>
      </c>
      <c r="D100" s="75"/>
    </row>
    <row r="101" spans="1:4" s="76" customFormat="1" ht="12.75">
      <c r="A101" s="73">
        <v>329</v>
      </c>
      <c r="B101" s="77" t="s">
        <v>23</v>
      </c>
      <c r="C101" s="82"/>
      <c r="D101" s="82"/>
    </row>
    <row r="102" spans="1:2" s="76" customFormat="1" ht="22.5">
      <c r="A102" s="83">
        <v>42</v>
      </c>
      <c r="B102" s="84" t="s">
        <v>28</v>
      </c>
    </row>
    <row r="103" spans="1:2" s="76" customFormat="1" ht="12.75">
      <c r="A103" s="73">
        <v>422</v>
      </c>
      <c r="B103" s="77" t="s">
        <v>26</v>
      </c>
    </row>
    <row r="104" spans="1:2" s="76" customFormat="1" ht="22.5">
      <c r="A104" s="73">
        <v>424</v>
      </c>
      <c r="B104" s="77" t="s">
        <v>29</v>
      </c>
    </row>
    <row r="105" spans="1:10" s="85" customFormat="1" ht="11.25" customHeight="1">
      <c r="A105" s="83"/>
      <c r="B105" s="86" t="s">
        <v>39</v>
      </c>
      <c r="C105" s="82">
        <f>D105</f>
        <v>0</v>
      </c>
      <c r="D105" s="82">
        <f>D85+D96</f>
        <v>0</v>
      </c>
      <c r="E105" s="82">
        <f aca="true" t="shared" si="32" ref="E105:J105">E85+E101</f>
        <v>0</v>
      </c>
      <c r="F105" s="82">
        <f t="shared" si="32"/>
        <v>0</v>
      </c>
      <c r="G105" s="82">
        <f t="shared" si="32"/>
        <v>0</v>
      </c>
      <c r="H105" s="82">
        <f t="shared" si="32"/>
        <v>0</v>
      </c>
      <c r="I105" s="82">
        <f t="shared" si="32"/>
        <v>0</v>
      </c>
      <c r="J105" s="82">
        <f t="shared" si="32"/>
        <v>0</v>
      </c>
    </row>
    <row r="106" s="76" customFormat="1" ht="12.75"/>
    <row r="107" spans="1:10" s="76" customFormat="1" ht="30" customHeight="1">
      <c r="A107" s="96"/>
      <c r="B107" s="94" t="s">
        <v>48</v>
      </c>
      <c r="C107" s="109">
        <f aca="true" t="shared" si="33" ref="C107:J107">C24+C44+C55+C60+C76+C82+C105</f>
        <v>1512216.82</v>
      </c>
      <c r="D107" s="109">
        <f t="shared" si="33"/>
        <v>1236000</v>
      </c>
      <c r="E107" s="93">
        <f t="shared" si="33"/>
        <v>174437.36</v>
      </c>
      <c r="F107" s="93">
        <f t="shared" si="33"/>
        <v>87678.45</v>
      </c>
      <c r="G107" s="93">
        <f t="shared" si="33"/>
        <v>11101.01</v>
      </c>
      <c r="H107" s="109">
        <f t="shared" si="33"/>
        <v>3000</v>
      </c>
      <c r="I107" s="93">
        <f t="shared" si="33"/>
        <v>0</v>
      </c>
      <c r="J107" s="95">
        <f t="shared" si="33"/>
        <v>0</v>
      </c>
    </row>
    <row r="108" spans="2:9" s="76" customFormat="1" ht="12.75">
      <c r="B108" s="97" t="s">
        <v>52</v>
      </c>
      <c r="I108" s="97" t="s">
        <v>50</v>
      </c>
    </row>
    <row r="109" spans="2:9" s="76" customFormat="1" ht="12.75">
      <c r="B109" s="97" t="s">
        <v>53</v>
      </c>
      <c r="I109" s="97" t="s">
        <v>51</v>
      </c>
    </row>
    <row r="110" s="76" customFormat="1" ht="12.75"/>
    <row r="111" s="76" customFormat="1" ht="12.75"/>
    <row r="112" s="76" customFormat="1" ht="12.75"/>
    <row r="113" s="76" customFormat="1" ht="12.75"/>
    <row r="114" s="76" customFormat="1" ht="12.75"/>
    <row r="115" spans="1:10" ht="12.75">
      <c r="A115" s="11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11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11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11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11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11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11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11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11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11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11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11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11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11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11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11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11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11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11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11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11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11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11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11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11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11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11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11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11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11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11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11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11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11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11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11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11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11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11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11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11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11"/>
      <c r="B156" s="4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11"/>
      <c r="B157" s="4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11"/>
      <c r="B158" s="4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11"/>
      <c r="B159" s="4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11"/>
      <c r="B160" s="4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11"/>
      <c r="B161" s="4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11"/>
      <c r="B162" s="4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11"/>
      <c r="B163" s="4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11"/>
      <c r="B164" s="4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11"/>
      <c r="B165" s="4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11"/>
      <c r="B166" s="4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11"/>
      <c r="B167" s="4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11"/>
      <c r="B168" s="4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11"/>
      <c r="B169" s="4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11"/>
      <c r="B170" s="4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11"/>
      <c r="B171" s="4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11"/>
      <c r="B172" s="4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11"/>
      <c r="B173" s="4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11"/>
      <c r="B174" s="4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11"/>
      <c r="B175" s="4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11"/>
      <c r="B176" s="4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11"/>
      <c r="B177" s="4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11"/>
      <c r="B178" s="4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11"/>
      <c r="B179" s="4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11"/>
      <c r="B180" s="4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11"/>
      <c r="B181" s="4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11"/>
      <c r="B182" s="4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11"/>
      <c r="B183" s="4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11"/>
      <c r="B184" s="4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11"/>
      <c r="B185" s="4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11"/>
      <c r="B186" s="4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11"/>
      <c r="B187" s="4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11"/>
      <c r="B188" s="4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11"/>
      <c r="B189" s="4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11"/>
      <c r="B190" s="4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11"/>
      <c r="B191" s="4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11"/>
      <c r="B192" s="4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11"/>
      <c r="B193" s="4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11"/>
      <c r="B194" s="4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11"/>
      <c r="B195" s="4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11"/>
      <c r="B196" s="4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11"/>
      <c r="B197" s="4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11"/>
      <c r="B198" s="4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11"/>
      <c r="B199" s="4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11"/>
      <c r="B200" s="4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11"/>
      <c r="B201" s="4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11"/>
      <c r="B202" s="4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11"/>
      <c r="B203" s="4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11"/>
      <c r="B204" s="4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11"/>
      <c r="B205" s="4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11"/>
      <c r="B206" s="4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11"/>
      <c r="B207" s="4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11"/>
      <c r="B208" s="4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11"/>
      <c r="B209" s="4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11"/>
      <c r="B210" s="4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11"/>
      <c r="B211" s="4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11"/>
      <c r="B212" s="4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11"/>
      <c r="B213" s="4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11"/>
      <c r="B214" s="4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11"/>
      <c r="B215" s="4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11"/>
      <c r="B216" s="4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11"/>
      <c r="B217" s="4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11"/>
      <c r="B218" s="4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11"/>
      <c r="B219" s="4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11"/>
      <c r="B220" s="4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11"/>
      <c r="B221" s="4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11"/>
      <c r="B222" s="4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11"/>
      <c r="B223" s="4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11"/>
      <c r="B224" s="4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11"/>
      <c r="B225" s="4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11"/>
      <c r="B226" s="4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11"/>
      <c r="B227" s="4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11"/>
      <c r="B228" s="4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11"/>
      <c r="B229" s="4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11"/>
      <c r="B230" s="4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11"/>
      <c r="B231" s="4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11"/>
      <c r="B232" s="4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11"/>
      <c r="B233" s="4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11"/>
      <c r="B234" s="4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11"/>
      <c r="B235" s="4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11"/>
      <c r="B236" s="4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11"/>
      <c r="B237" s="4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11"/>
      <c r="B238" s="4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11"/>
      <c r="B239" s="4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11"/>
      <c r="B240" s="4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11"/>
      <c r="B241" s="4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11"/>
      <c r="B242" s="4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11"/>
      <c r="B243" s="4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11"/>
      <c r="B244" s="4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11"/>
      <c r="B245" s="4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11"/>
      <c r="B246" s="4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11"/>
      <c r="B247" s="4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11"/>
      <c r="B248" s="4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11"/>
      <c r="B249" s="4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11"/>
      <c r="B250" s="4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11"/>
      <c r="B251" s="4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11"/>
      <c r="B252" s="4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11"/>
      <c r="B253" s="4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11"/>
      <c r="B254" s="4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11"/>
      <c r="B255" s="4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11"/>
      <c r="B256" s="4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11"/>
      <c r="B257" s="4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11"/>
      <c r="B258" s="4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11"/>
      <c r="B259" s="4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11"/>
      <c r="B260" s="4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11"/>
      <c r="B261" s="4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11"/>
      <c r="B262" s="4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11"/>
      <c r="B263" s="4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11"/>
      <c r="B264" s="4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11"/>
      <c r="B265" s="4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11"/>
      <c r="B266" s="4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11"/>
      <c r="B267" s="4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11"/>
      <c r="B268" s="4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11"/>
      <c r="B269" s="4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11"/>
      <c r="B270" s="4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11"/>
      <c r="B271" s="4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11"/>
      <c r="B272" s="4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11"/>
      <c r="B273" s="4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11"/>
      <c r="B274" s="4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11"/>
      <c r="B275" s="4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11"/>
      <c r="B276" s="4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11"/>
      <c r="B277" s="4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11"/>
      <c r="B278" s="4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11"/>
      <c r="B279" s="4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11"/>
      <c r="B280" s="4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11"/>
      <c r="B281" s="4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11"/>
      <c r="B282" s="4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11"/>
      <c r="B283" s="4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11"/>
      <c r="B284" s="4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11"/>
      <c r="B285" s="4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11"/>
      <c r="B286" s="4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11"/>
      <c r="B287" s="4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11"/>
      <c r="B288" s="4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11"/>
      <c r="B289" s="4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11"/>
      <c r="B290" s="4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11"/>
      <c r="B291" s="4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11"/>
      <c r="B292" s="4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11"/>
      <c r="B293" s="4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11"/>
      <c r="B294" s="4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11"/>
      <c r="B295" s="4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11"/>
      <c r="B296" s="4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11"/>
      <c r="B297" s="4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11"/>
      <c r="B298" s="4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11"/>
      <c r="B299" s="4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11"/>
      <c r="B300" s="4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11"/>
      <c r="B301" s="4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11"/>
      <c r="B302" s="4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11"/>
      <c r="B303" s="4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11"/>
      <c r="B304" s="4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11"/>
      <c r="B305" s="4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11"/>
      <c r="B306" s="4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11"/>
      <c r="B307" s="4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11"/>
      <c r="B308" s="4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11"/>
      <c r="B309" s="4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11"/>
      <c r="B310" s="4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11"/>
      <c r="B311" s="4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11"/>
      <c r="B312" s="4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11"/>
      <c r="B313" s="4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11"/>
      <c r="B314" s="4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11"/>
      <c r="B315" s="4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11"/>
      <c r="B316" s="4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11"/>
      <c r="B317" s="4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11"/>
      <c r="B318" s="4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11"/>
      <c r="B319" s="4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11"/>
      <c r="B320" s="4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11"/>
      <c r="B321" s="4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11"/>
      <c r="B322" s="4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11"/>
      <c r="B323" s="4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11"/>
      <c r="B324" s="4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11"/>
      <c r="B325" s="4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11"/>
      <c r="B326" s="4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11"/>
      <c r="B327" s="4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11"/>
      <c r="B328" s="4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11"/>
      <c r="B329" s="4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11"/>
      <c r="B330" s="4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11"/>
      <c r="B331" s="4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11"/>
      <c r="B332" s="4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11"/>
      <c r="B333" s="4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11"/>
      <c r="B334" s="4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11"/>
      <c r="B335" s="4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11"/>
      <c r="B336" s="4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11"/>
      <c r="B337" s="4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11"/>
      <c r="B338" s="4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11"/>
      <c r="B339" s="4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11"/>
      <c r="B340" s="4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11"/>
      <c r="B341" s="4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11"/>
      <c r="B342" s="4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11"/>
      <c r="B343" s="4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11"/>
      <c r="B344" s="4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11"/>
      <c r="B345" s="4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11"/>
      <c r="B346" s="4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11"/>
      <c r="B347" s="4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11"/>
      <c r="B348" s="4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11"/>
      <c r="B349" s="4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11"/>
      <c r="B350" s="4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11"/>
      <c r="B351" s="4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11"/>
      <c r="B352" s="4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11"/>
      <c r="B353" s="4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11"/>
      <c r="B354" s="4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11"/>
      <c r="B355" s="4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11"/>
      <c r="B356" s="4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11"/>
      <c r="B357" s="4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11"/>
      <c r="B358" s="4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11"/>
      <c r="B359" s="4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11"/>
      <c r="B360" s="4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11"/>
      <c r="B361" s="4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11"/>
      <c r="B362" s="4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11"/>
      <c r="B363" s="4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11"/>
      <c r="B364" s="4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11"/>
      <c r="B365" s="4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11"/>
      <c r="B366" s="4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11"/>
      <c r="B367" s="4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11"/>
      <c r="B368" s="4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11"/>
      <c r="B369" s="4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11"/>
      <c r="B370" s="4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11"/>
      <c r="B371" s="4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11"/>
      <c r="B372" s="4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11"/>
      <c r="B373" s="4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11"/>
      <c r="B374" s="4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11"/>
      <c r="B375" s="4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11"/>
      <c r="B376" s="4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11"/>
      <c r="B377" s="4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11"/>
      <c r="B378" s="4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11"/>
      <c r="B379" s="4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11"/>
      <c r="B380" s="4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11"/>
      <c r="B381" s="4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11"/>
      <c r="B382" s="4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11"/>
      <c r="B383" s="4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11"/>
      <c r="B384" s="4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11"/>
      <c r="B385" s="4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11"/>
      <c r="B386" s="4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11"/>
      <c r="B387" s="4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11"/>
      <c r="B388" s="4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11"/>
      <c r="B389" s="4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11"/>
      <c r="B390" s="4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11"/>
      <c r="B391" s="4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11"/>
      <c r="B392" s="4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11"/>
      <c r="B393" s="4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11"/>
      <c r="B394" s="4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11"/>
      <c r="B395" s="4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11"/>
      <c r="B396" s="4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11"/>
      <c r="B397" s="4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11"/>
      <c r="B398" s="4"/>
      <c r="C398" s="3"/>
      <c r="D398" s="3"/>
      <c r="E398" s="3"/>
      <c r="F398" s="3"/>
      <c r="G398" s="3"/>
      <c r="H398" s="3"/>
      <c r="I398" s="3"/>
      <c r="J398" s="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2017-09-05T08:53:21Z</cp:lastPrinted>
  <dcterms:created xsi:type="dcterms:W3CDTF">2013-09-11T11:00:21Z</dcterms:created>
  <dcterms:modified xsi:type="dcterms:W3CDTF">2017-09-05T08:58:45Z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