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PRIHODA'!$A$1:$H$19</definedName>
  </definedNames>
  <calcPr fullCalcOnLoad="1"/>
</workbook>
</file>

<file path=xl/sharedStrings.xml><?xml version="1.0" encoding="utf-8"?>
<sst xmlns="http://schemas.openxmlformats.org/spreadsheetml/2006/main" count="160" uniqueCount="93">
  <si>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</si>
  <si>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</si>
  <si>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</si>
  <si>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</si>
  <si>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</si>
  <si>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</si>
  <si>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</si>
  <si>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</si>
  <si>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</si>
  <si>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</si>
  <si>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</si>
  <si>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</si>
  <si>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</si>
  <si>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</si>
  <si>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</si>
  <si>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</si>
  <si>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</si>
  <si>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</si>
  <si>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</si>
  <si>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</si>
  <si>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</si>
  <si>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</si>
  <si>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</si>
  <si>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</si>
  <si>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</si>
  <si>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</si>
  <si>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</si>
  <si>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</si>
  <si>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</si>
  <si>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PRORAČUNSKI KORISNIK</t>
  </si>
  <si>
    <t>Program</t>
  </si>
  <si>
    <t>Prihodi od prodaje  nefinancijske imovine i nadoknade šteta s osnova osiguranja</t>
  </si>
  <si>
    <t xml:space="preserve"> </t>
  </si>
  <si>
    <t>SREDNJA ŠKOLA LOVRE MONTIJA</t>
  </si>
  <si>
    <t>A  1007-10</t>
  </si>
  <si>
    <t>A 1007-11</t>
  </si>
  <si>
    <t>SREDNJEŠKOLSKO OBRAZOVANJE - OPERATIVNI PLAN</t>
  </si>
  <si>
    <t>SREDNJEŠKOLSKO OBRAZOVANJE - STANDARD</t>
  </si>
  <si>
    <t>OSNOVNO I SREDNJOŠKOLSKO OBRAZOVANJE</t>
  </si>
  <si>
    <t>SVEUKUPNO ŽUPANIJA</t>
  </si>
  <si>
    <t>A  1007-12</t>
  </si>
  <si>
    <t>PODIZANJE KVALITETE I STANDARDA KROZ AKTIVNOSTI</t>
  </si>
  <si>
    <t>Naknade troškova osobama izvan rad.odnosa</t>
  </si>
  <si>
    <t>UKUPNO SREDSTVA P.K.S.KROZ AKTIVNOSTI</t>
  </si>
  <si>
    <t>Voditelj računovodstva:</t>
  </si>
  <si>
    <t>Slavica Stojak</t>
  </si>
  <si>
    <t>Ravnatelj:</t>
  </si>
  <si>
    <t>Mirko Antunović</t>
  </si>
  <si>
    <t>SVEUKUPNO:</t>
  </si>
  <si>
    <t>IKIČINA 30 KNIN; RKP 43038</t>
  </si>
  <si>
    <t>050-03</t>
  </si>
  <si>
    <t>Razdjel</t>
  </si>
  <si>
    <t>Glava</t>
  </si>
  <si>
    <t>UPRAVNI ODJEL ZA PROSVJETU, ZNANOST,KULTURU I ŠPORT</t>
  </si>
  <si>
    <t>050</t>
  </si>
  <si>
    <t>1.REBALANS PLANA RASHODA I IZDATAKA</t>
  </si>
  <si>
    <t>1.REBALANS PLAN PRIHODA I PRIMITAKA</t>
  </si>
  <si>
    <t>Traktori</t>
  </si>
  <si>
    <t>Nakn.građ.i kućan. Na temelju os.i dr. nak.</t>
  </si>
  <si>
    <t>Nakn.građ.i kućan.iz proračuna</t>
  </si>
  <si>
    <t>A 1007-34</t>
  </si>
  <si>
    <t>ZAJEDNO DO ZNANJA UZ VIŠE ELANA II</t>
  </si>
  <si>
    <t>Regres</t>
  </si>
  <si>
    <t>A 1007-45</t>
  </si>
  <si>
    <t>ŠKOLA ZA ŽIVOT - KURIKULARNA REFORMA</t>
  </si>
  <si>
    <t>A 1019-28</t>
  </si>
  <si>
    <t>RAZVOJ PARTNERSKOG VIJEĆA TRŽIŠTE RADA ŠKŽ-FAZA III</t>
  </si>
  <si>
    <t>UKUPNO 1007-12</t>
  </si>
  <si>
    <t>1.REBALANS PLANA ZA 2020.</t>
  </si>
  <si>
    <t>2020.</t>
  </si>
  <si>
    <t>Ukupno prihodi i primici za 2020.</t>
  </si>
  <si>
    <t>A 1019-25</t>
  </si>
  <si>
    <t>DJELATNOST OSN.I SREDNJ. ŠK.IZVAN PRORAČUNA ŠKŽ</t>
  </si>
  <si>
    <t>Službena putovanja</t>
  </si>
  <si>
    <t>Reprezentacija</t>
  </si>
  <si>
    <t>PROMOCIJA I JAČANJE KOMP.STRUKOVNIH ZANIMANJA ZA TURIZAM 19/20</t>
  </si>
  <si>
    <t>A 1019-61</t>
  </si>
  <si>
    <t>A 1019-58</t>
  </si>
  <si>
    <t>REDOVITA DJELATNOST (EVIDNCIJSKI PRIHODI)</t>
  </si>
  <si>
    <t>Nematerijalna proizvedena imovina</t>
  </si>
  <si>
    <t>Knjige i umj.dj. I ost. Izl.vrij.</t>
  </si>
  <si>
    <t>A 1007-12</t>
  </si>
  <si>
    <t>PRIJEVOZ UČENIKA S TEŠKOĆAMA -SŠ</t>
  </si>
  <si>
    <t>Ostale naknade</t>
  </si>
  <si>
    <t>Ostale naknade građanima i kuaćanstvima</t>
  </si>
  <si>
    <t>A 1007-57</t>
  </si>
  <si>
    <t>"POVEĆANJE DAROVITOSTI LOVRE MONTIJA"</t>
  </si>
  <si>
    <t>Nak.izvan rad.odn.</t>
  </si>
  <si>
    <t>Rashodi za dod.ulag.na nef.imovin.</t>
  </si>
  <si>
    <t>Dodatna ulaganja na građevinskim objektima</t>
  </si>
  <si>
    <t>Donacije</t>
  </si>
  <si>
    <t>A  1007-70</t>
  </si>
  <si>
    <t>KAPITALNA ULAGANJA I NABAVA OPREME U SREDNJEM ŠKOLSTVU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</si>
</sst>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00000"/>
    <numFmt numFmtId="180" formatCode="00000\-0000"/>
    <numFmt numFmtId="181" formatCode="#\ ?/2"/>
    <numFmt numFmtId="182" formatCode="#,##0.0"/>
    <numFmt numFmtId="183" formatCode="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2" fillId="0" borderId="31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3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26" fillId="35" borderId="0" xfId="0" applyNumberFormat="1" applyFont="1" applyFill="1" applyBorder="1" applyAlignment="1" applyProtection="1">
      <alignment horizontal="center" vertical="center" wrapText="1"/>
      <protection/>
    </xf>
    <xf numFmtId="0" fontId="27" fillId="35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4" fontId="21" fillId="0" borderId="28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right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8" xfId="0" applyNumberFormat="1" applyFont="1" applyBorder="1" applyAlignment="1">
      <alignment horizontal="right" wrapText="1"/>
    </xf>
    <xf numFmtId="4" fontId="21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0" fontId="22" fillId="0" borderId="35" xfId="0" applyFont="1" applyBorder="1" applyAlignment="1">
      <alignment wrapText="1"/>
    </xf>
    <xf numFmtId="0" fontId="22" fillId="0" borderId="36" xfId="0" applyFont="1" applyBorder="1" applyAlignment="1">
      <alignment wrapText="1"/>
    </xf>
    <xf numFmtId="0" fontId="22" fillId="0" borderId="37" xfId="0" applyFont="1" applyBorder="1" applyAlignment="1">
      <alignment wrapText="1"/>
    </xf>
    <xf numFmtId="0" fontId="21" fillId="0" borderId="0" xfId="0" applyFont="1" applyAlignment="1">
      <alignment/>
    </xf>
    <xf numFmtId="0" fontId="27" fillId="50" borderId="0" xfId="0" applyNumberFormat="1" applyFont="1" applyFill="1" applyBorder="1" applyAlignment="1" applyProtection="1">
      <alignment wrapText="1"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34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97" t="s">
        <v>56</v>
      </c>
      <c r="B1" s="97"/>
      <c r="C1" s="97"/>
      <c r="D1" s="97"/>
      <c r="E1" s="97"/>
      <c r="F1" s="97"/>
      <c r="G1" s="97"/>
      <c r="H1" s="97"/>
    </row>
    <row r="2" spans="1:8" s="1" customFormat="1" ht="13.5" thickBot="1">
      <c r="A2" s="15"/>
      <c r="H2" s="16" t="s">
        <v>0</v>
      </c>
    </row>
    <row r="3" spans="1:8" s="1" customFormat="1" ht="26.25" thickBot="1">
      <c r="A3" s="69" t="s">
        <v>1</v>
      </c>
      <c r="B3" s="103" t="s">
        <v>69</v>
      </c>
      <c r="C3" s="104"/>
      <c r="D3" s="104"/>
      <c r="E3" s="104"/>
      <c r="F3" s="104"/>
      <c r="G3" s="104"/>
      <c r="H3" s="105"/>
    </row>
    <row r="4" spans="1:8" s="92" customFormat="1" ht="75" customHeight="1" thickBot="1">
      <c r="A4" s="70" t="s">
        <v>2</v>
      </c>
      <c r="B4" s="89" t="s">
        <v>3</v>
      </c>
      <c r="C4" s="90" t="s">
        <v>4</v>
      </c>
      <c r="D4" s="90" t="s">
        <v>5</v>
      </c>
      <c r="E4" s="90" t="s">
        <v>6</v>
      </c>
      <c r="F4" s="90" t="s">
        <v>7</v>
      </c>
      <c r="G4" s="90" t="s">
        <v>31</v>
      </c>
      <c r="H4" s="91" t="s">
        <v>9</v>
      </c>
    </row>
    <row r="5" spans="1:8" s="1" customFormat="1" ht="13.5" thickBot="1">
      <c r="A5" s="3">
        <v>6341</v>
      </c>
      <c r="B5" s="4"/>
      <c r="C5" s="5"/>
      <c r="D5" s="84"/>
      <c r="E5" s="85"/>
      <c r="F5" s="6"/>
      <c r="G5" s="7"/>
      <c r="H5" s="8"/>
    </row>
    <row r="6" spans="1:8" s="1" customFormat="1" ht="13.5" thickBot="1">
      <c r="A6" s="3">
        <v>6361</v>
      </c>
      <c r="B6" s="18"/>
      <c r="C6" s="19"/>
      <c r="D6" s="86"/>
      <c r="E6" s="87">
        <v>79330</v>
      </c>
      <c r="F6" s="19"/>
      <c r="G6" s="20"/>
      <c r="H6" s="21"/>
    </row>
    <row r="7" spans="1:8" s="1" customFormat="1" ht="12.75">
      <c r="A7" s="3">
        <v>6361</v>
      </c>
      <c r="B7" s="82">
        <v>6760522</v>
      </c>
      <c r="C7" s="19"/>
      <c r="D7" s="86"/>
      <c r="E7" s="87">
        <v>20000</v>
      </c>
      <c r="F7" s="19"/>
      <c r="G7" s="20"/>
      <c r="H7" s="21"/>
    </row>
    <row r="8" spans="1:8" s="1" customFormat="1" ht="12.75">
      <c r="A8" s="17">
        <v>6362</v>
      </c>
      <c r="B8" s="18"/>
      <c r="C8" s="81"/>
      <c r="D8" s="88"/>
      <c r="E8" s="87">
        <v>67033</v>
      </c>
      <c r="F8" s="19"/>
      <c r="G8" s="20"/>
      <c r="H8" s="21"/>
    </row>
    <row r="9" spans="1:8" s="1" customFormat="1" ht="12.75">
      <c r="A9" s="17">
        <v>6381</v>
      </c>
      <c r="B9" s="18"/>
      <c r="C9" s="81"/>
      <c r="D9" s="88"/>
      <c r="E9" s="87">
        <v>849388</v>
      </c>
      <c r="F9" s="19"/>
      <c r="G9" s="20"/>
      <c r="H9" s="21"/>
    </row>
    <row r="10" spans="1:8" s="1" customFormat="1" ht="12.75">
      <c r="A10" s="17">
        <v>6393</v>
      </c>
      <c r="B10" s="82"/>
      <c r="C10" s="19"/>
      <c r="D10" s="88"/>
      <c r="E10" s="87">
        <v>56400</v>
      </c>
      <c r="F10" s="19"/>
      <c r="G10" s="20"/>
      <c r="H10" s="21"/>
    </row>
    <row r="11" spans="1:8" s="1" customFormat="1" ht="12.75">
      <c r="A11" s="17">
        <v>6526</v>
      </c>
      <c r="B11" s="18"/>
      <c r="C11" s="81"/>
      <c r="D11" s="87">
        <v>39600</v>
      </c>
      <c r="E11" s="87"/>
      <c r="F11" s="81"/>
      <c r="G11" s="20"/>
      <c r="H11" s="21"/>
    </row>
    <row r="12" spans="1:8" s="1" customFormat="1" ht="12.75">
      <c r="A12" s="17">
        <v>6615</v>
      </c>
      <c r="B12" s="18"/>
      <c r="C12" s="81">
        <v>63999</v>
      </c>
      <c r="D12" s="87"/>
      <c r="E12" s="87"/>
      <c r="F12" s="81"/>
      <c r="G12" s="20"/>
      <c r="H12" s="21"/>
    </row>
    <row r="13" spans="1:8" s="1" customFormat="1" ht="12.75">
      <c r="A13" s="17">
        <v>6711</v>
      </c>
      <c r="B13" s="82">
        <v>22100</v>
      </c>
      <c r="C13" s="81"/>
      <c r="D13" s="87"/>
      <c r="E13" s="87"/>
      <c r="F13" s="81"/>
      <c r="G13" s="20"/>
      <c r="H13" s="21"/>
    </row>
    <row r="14" spans="1:8" s="1" customFormat="1" ht="12.75">
      <c r="A14" s="17">
        <v>6711</v>
      </c>
      <c r="B14" s="82">
        <v>1435811</v>
      </c>
      <c r="C14" s="19"/>
      <c r="D14" s="88"/>
      <c r="E14" s="88"/>
      <c r="F14" s="19"/>
      <c r="G14" s="20"/>
      <c r="H14" s="21"/>
    </row>
    <row r="15" spans="1:8" s="1" customFormat="1" ht="12.75">
      <c r="A15" s="17">
        <v>6712</v>
      </c>
      <c r="B15" s="96">
        <v>13498</v>
      </c>
      <c r="C15" s="81"/>
      <c r="D15" s="87"/>
      <c r="E15" s="87"/>
      <c r="F15" s="19"/>
      <c r="G15" s="20"/>
      <c r="H15" s="21"/>
    </row>
    <row r="16" spans="1:8" s="1" customFormat="1" ht="12.75">
      <c r="A16" s="22"/>
      <c r="B16" s="18"/>
      <c r="C16" s="19"/>
      <c r="D16" s="88"/>
      <c r="E16" s="88"/>
      <c r="F16" s="19"/>
      <c r="G16" s="20"/>
      <c r="H16" s="21"/>
    </row>
    <row r="17" spans="1:8" s="1" customFormat="1" ht="13.5" thickBot="1">
      <c r="A17" s="17">
        <v>922</v>
      </c>
      <c r="B17" s="18"/>
      <c r="C17" s="81">
        <v>27113</v>
      </c>
      <c r="D17" s="87">
        <v>33820</v>
      </c>
      <c r="E17" s="87">
        <v>47368</v>
      </c>
      <c r="F17" s="19"/>
      <c r="G17" s="20"/>
      <c r="H17" s="21"/>
    </row>
    <row r="18" spans="1:8" s="1" customFormat="1" ht="30" customHeight="1" thickBot="1">
      <c r="A18" s="23" t="s">
        <v>10</v>
      </c>
      <c r="B18" s="83">
        <f>SUM(B5:B17)</f>
        <v>8231931</v>
      </c>
      <c r="C18" s="83">
        <f>SUM(C5:C17)</f>
        <v>91112</v>
      </c>
      <c r="D18" s="83">
        <f>SUM(D5:D17)</f>
        <v>73420</v>
      </c>
      <c r="E18" s="83">
        <f>SUM(E5:E17)</f>
        <v>1119519</v>
      </c>
      <c r="F18" s="83">
        <f>SUM(F5:F17)</f>
        <v>0</v>
      </c>
      <c r="G18" s="24">
        <v>0</v>
      </c>
      <c r="H18" s="25">
        <v>0</v>
      </c>
    </row>
    <row r="19" spans="1:8" s="1" customFormat="1" ht="28.5" customHeight="1" thickBot="1">
      <c r="A19" s="23" t="s">
        <v>70</v>
      </c>
      <c r="B19" s="98">
        <f>B18+C18+D18+E18+F18+G18+H18</f>
        <v>9515982</v>
      </c>
      <c r="C19" s="99"/>
      <c r="D19" s="99"/>
      <c r="E19" s="99"/>
      <c r="F19" s="99"/>
      <c r="G19" s="99"/>
      <c r="H19" s="100"/>
    </row>
    <row r="20" spans="3:5" ht="13.5" customHeight="1">
      <c r="C20" s="29"/>
      <c r="D20" s="31"/>
      <c r="E20" s="32"/>
    </row>
    <row r="21" spans="1:5" ht="24.75" customHeight="1">
      <c r="A21" s="14"/>
      <c r="D21" s="33"/>
      <c r="E21" s="34"/>
    </row>
    <row r="22" spans="1:5" ht="13.5" customHeight="1">
      <c r="A22" s="14"/>
      <c r="B22" s="14"/>
      <c r="D22" s="35"/>
      <c r="E22" s="36"/>
    </row>
    <row r="23" spans="1:5" ht="13.5" customHeight="1">
      <c r="A23" s="14"/>
      <c r="B23" s="14"/>
      <c r="D23" s="27"/>
      <c r="E23" s="28"/>
    </row>
    <row r="24" spans="3:5" ht="28.5" customHeight="1">
      <c r="C24" s="29"/>
      <c r="D24" s="27"/>
      <c r="E24" s="37"/>
    </row>
    <row r="25" spans="3:5" ht="13.5" customHeight="1">
      <c r="C25" s="29"/>
      <c r="D25" s="27"/>
      <c r="E25" s="32"/>
    </row>
    <row r="26" spans="4:5" ht="13.5" customHeight="1">
      <c r="D26" s="27"/>
      <c r="E26" s="28"/>
    </row>
    <row r="27" spans="4:5" ht="13.5" customHeight="1">
      <c r="D27" s="27"/>
      <c r="E27" s="36"/>
    </row>
    <row r="28" spans="4:5" ht="13.5" customHeight="1">
      <c r="D28" s="27"/>
      <c r="E28" s="28"/>
    </row>
    <row r="29" spans="4:5" ht="22.5" customHeight="1">
      <c r="D29" s="27"/>
      <c r="E29" s="38"/>
    </row>
    <row r="30" spans="4:5" ht="13.5" customHeight="1">
      <c r="D30" s="33"/>
      <c r="E30" s="34"/>
    </row>
    <row r="31" spans="2:5" ht="13.5" customHeight="1">
      <c r="B31" s="29"/>
      <c r="D31" s="33"/>
      <c r="E31" s="39"/>
    </row>
    <row r="32" spans="3:5" ht="13.5" customHeight="1">
      <c r="C32" s="29"/>
      <c r="D32" s="33"/>
      <c r="E32" s="40"/>
    </row>
    <row r="33" spans="3:5" ht="13.5" customHeight="1">
      <c r="C33" s="29"/>
      <c r="D33" s="35"/>
      <c r="E33" s="32"/>
    </row>
    <row r="34" spans="4:5" ht="13.5" customHeight="1">
      <c r="D34" s="27"/>
      <c r="E34" s="28"/>
    </row>
    <row r="35" spans="2:5" ht="13.5" customHeight="1">
      <c r="B35" s="29"/>
      <c r="D35" s="27"/>
      <c r="E35" s="30"/>
    </row>
    <row r="36" spans="3:5" ht="13.5" customHeight="1">
      <c r="C36" s="29"/>
      <c r="D36" s="27"/>
      <c r="E36" s="39"/>
    </row>
    <row r="37" spans="3:5" ht="13.5" customHeight="1">
      <c r="C37" s="29"/>
      <c r="D37" s="35"/>
      <c r="E37" s="32"/>
    </row>
    <row r="38" spans="4:5" ht="13.5" customHeight="1">
      <c r="D38" s="33"/>
      <c r="E38" s="28"/>
    </row>
    <row r="39" spans="3:5" ht="13.5" customHeight="1">
      <c r="C39" s="29"/>
      <c r="D39" s="33"/>
      <c r="E39" s="39"/>
    </row>
    <row r="40" spans="4:5" ht="22.5" customHeight="1">
      <c r="D40" s="35"/>
      <c r="E40" s="38"/>
    </row>
    <row r="41" spans="4:5" ht="13.5" customHeight="1">
      <c r="D41" s="27"/>
      <c r="E41" s="28"/>
    </row>
    <row r="42" spans="4:5" ht="13.5" customHeight="1">
      <c r="D42" s="35"/>
      <c r="E42" s="32"/>
    </row>
    <row r="43" spans="4:5" ht="13.5" customHeight="1">
      <c r="D43" s="27"/>
      <c r="E43" s="28"/>
    </row>
    <row r="44" spans="4:5" ht="13.5" customHeight="1">
      <c r="D44" s="27"/>
      <c r="E44" s="28"/>
    </row>
    <row r="45" spans="1:5" ht="13.5" customHeight="1">
      <c r="A45" s="29"/>
      <c r="D45" s="41"/>
      <c r="E45" s="39"/>
    </row>
    <row r="46" spans="2:5" ht="13.5" customHeight="1">
      <c r="B46" s="29"/>
      <c r="C46" s="29"/>
      <c r="D46" s="42"/>
      <c r="E46" s="39"/>
    </row>
    <row r="47" spans="2:5" ht="13.5" customHeight="1">
      <c r="B47" s="29"/>
      <c r="C47" s="29"/>
      <c r="D47" s="42"/>
      <c r="E47" s="30"/>
    </row>
    <row r="48" spans="2:5" ht="13.5" customHeight="1">
      <c r="B48" s="29"/>
      <c r="C48" s="29"/>
      <c r="D48" s="35"/>
      <c r="E48" s="36"/>
    </row>
    <row r="49" spans="4:5" ht="12.75">
      <c r="D49" s="27"/>
      <c r="E49" s="28"/>
    </row>
    <row r="50" spans="2:5" ht="12.75">
      <c r="B50" s="29"/>
      <c r="D50" s="27"/>
      <c r="E50" s="39"/>
    </row>
    <row r="51" spans="3:5" ht="12.75">
      <c r="C51" s="29"/>
      <c r="D51" s="27"/>
      <c r="E51" s="30"/>
    </row>
    <row r="52" spans="3:5" ht="12.75">
      <c r="C52" s="29"/>
      <c r="D52" s="35"/>
      <c r="E52" s="32"/>
    </row>
    <row r="53" spans="4:5" ht="12.75">
      <c r="D53" s="27"/>
      <c r="E53" s="28"/>
    </row>
    <row r="54" spans="4:5" ht="12.75">
      <c r="D54" s="27"/>
      <c r="E54" s="28"/>
    </row>
    <row r="55" spans="4:5" ht="12.75">
      <c r="D55" s="43"/>
      <c r="E55" s="44"/>
    </row>
    <row r="56" spans="4:5" ht="12.75">
      <c r="D56" s="27"/>
      <c r="E56" s="28"/>
    </row>
    <row r="57" spans="4:5" ht="12.75">
      <c r="D57" s="27"/>
      <c r="E57" s="28"/>
    </row>
    <row r="58" spans="4:5" ht="12.75">
      <c r="D58" s="27"/>
      <c r="E58" s="28"/>
    </row>
    <row r="59" spans="4:5" ht="12.75">
      <c r="D59" s="35"/>
      <c r="E59" s="32"/>
    </row>
    <row r="60" spans="4:5" ht="12.75">
      <c r="D60" s="27"/>
      <c r="E60" s="28"/>
    </row>
    <row r="61" spans="4:5" ht="12.75">
      <c r="D61" s="35"/>
      <c r="E61" s="32"/>
    </row>
    <row r="62" spans="4:5" ht="12.75">
      <c r="D62" s="27"/>
      <c r="E62" s="28"/>
    </row>
    <row r="63" spans="4:5" ht="12.75">
      <c r="D63" s="27"/>
      <c r="E63" s="28"/>
    </row>
    <row r="64" spans="4:5" ht="12.75">
      <c r="D64" s="27"/>
      <c r="E64" s="28"/>
    </row>
    <row r="65" spans="4:5" ht="12.75">
      <c r="D65" s="27"/>
      <c r="E65" s="28"/>
    </row>
    <row r="66" spans="1:5" ht="28.5" customHeight="1">
      <c r="A66" s="45"/>
      <c r="B66" s="45"/>
      <c r="C66" s="45"/>
      <c r="D66" s="46"/>
      <c r="E66" s="47"/>
    </row>
    <row r="67" spans="3:5" ht="12.75">
      <c r="C67" s="29"/>
      <c r="D67" s="27"/>
      <c r="E67" s="30"/>
    </row>
    <row r="68" spans="4:5" ht="12.75">
      <c r="D68" s="48"/>
      <c r="E68" s="49"/>
    </row>
    <row r="69" spans="4:5" ht="12.75">
      <c r="D69" s="27"/>
      <c r="E69" s="28"/>
    </row>
    <row r="70" spans="4:5" ht="12.75">
      <c r="D70" s="43"/>
      <c r="E70" s="44"/>
    </row>
    <row r="71" spans="4:5" ht="12.75">
      <c r="D71" s="43"/>
      <c r="E71" s="44"/>
    </row>
    <row r="72" spans="4:5" ht="12.75">
      <c r="D72" s="27"/>
      <c r="E72" s="28"/>
    </row>
    <row r="73" spans="4:5" ht="12.75">
      <c r="D73" s="35"/>
      <c r="E73" s="32"/>
    </row>
    <row r="74" spans="4:5" ht="12.75">
      <c r="D74" s="27"/>
      <c r="E74" s="28"/>
    </row>
    <row r="75" spans="4:5" ht="12.75">
      <c r="D75" s="27"/>
      <c r="E75" s="28"/>
    </row>
    <row r="76" spans="4:5" ht="12.75">
      <c r="D76" s="35"/>
      <c r="E76" s="32"/>
    </row>
    <row r="77" spans="4:5" ht="12.75">
      <c r="D77" s="27"/>
      <c r="E77" s="28"/>
    </row>
    <row r="78" spans="4:5" ht="12.75">
      <c r="D78" s="43"/>
      <c r="E78" s="44"/>
    </row>
    <row r="79" spans="4:5" ht="12.75">
      <c r="D79" s="35"/>
      <c r="E79" s="49"/>
    </row>
    <row r="80" spans="4:5" ht="12.75">
      <c r="D80" s="33"/>
      <c r="E80" s="44"/>
    </row>
    <row r="81" spans="4:5" ht="12.75">
      <c r="D81" s="35"/>
      <c r="E81" s="32"/>
    </row>
    <row r="82" spans="4:5" ht="12.75">
      <c r="D82" s="27"/>
      <c r="E82" s="28"/>
    </row>
    <row r="83" spans="3:5" ht="12.75">
      <c r="C83" s="29"/>
      <c r="D83" s="27"/>
      <c r="E83" s="30"/>
    </row>
    <row r="84" spans="4:5" ht="12.75">
      <c r="D84" s="33"/>
      <c r="E84" s="32"/>
    </row>
    <row r="85" spans="4:5" ht="12.75">
      <c r="D85" s="33"/>
      <c r="E85" s="44"/>
    </row>
    <row r="86" spans="3:5" ht="12.75">
      <c r="C86" s="29"/>
      <c r="D86" s="33"/>
      <c r="E86" s="50"/>
    </row>
    <row r="87" spans="3:5" ht="12.75">
      <c r="C87" s="29"/>
      <c r="D87" s="35"/>
      <c r="E87" s="36"/>
    </row>
    <row r="88" spans="4:5" ht="12.75">
      <c r="D88" s="27"/>
      <c r="E88" s="28"/>
    </row>
    <row r="89" spans="4:5" ht="12.75">
      <c r="D89" s="48"/>
      <c r="E89" s="51"/>
    </row>
    <row r="90" spans="4:5" ht="11.25" customHeight="1">
      <c r="D90" s="43"/>
      <c r="E90" s="44"/>
    </row>
    <row r="91" spans="2:5" ht="24" customHeight="1">
      <c r="B91" s="29"/>
      <c r="D91" s="43"/>
      <c r="E91" s="52"/>
    </row>
    <row r="92" spans="3:5" ht="15" customHeight="1">
      <c r="C92" s="29"/>
      <c r="D92" s="43"/>
      <c r="E92" s="52"/>
    </row>
    <row r="93" spans="4:5" ht="11.25" customHeight="1">
      <c r="D93" s="48"/>
      <c r="E93" s="49"/>
    </row>
    <row r="94" spans="4:5" ht="12.75">
      <c r="D94" s="43"/>
      <c r="E94" s="44"/>
    </row>
    <row r="95" spans="2:5" ht="13.5" customHeight="1">
      <c r="B95" s="29"/>
      <c r="D95" s="43"/>
      <c r="E95" s="53"/>
    </row>
    <row r="96" spans="3:5" ht="12.75" customHeight="1">
      <c r="C96" s="29"/>
      <c r="D96" s="43"/>
      <c r="E96" s="30"/>
    </row>
    <row r="97" spans="3:5" ht="12.75" customHeight="1">
      <c r="C97" s="29"/>
      <c r="D97" s="35"/>
      <c r="E97" s="36"/>
    </row>
    <row r="98" spans="4:5" ht="12.75">
      <c r="D98" s="27"/>
      <c r="E98" s="28"/>
    </row>
    <row r="99" spans="3:5" ht="12.75">
      <c r="C99" s="29"/>
      <c r="D99" s="27"/>
      <c r="E99" s="50"/>
    </row>
    <row r="100" spans="4:5" ht="12.75">
      <c r="D100" s="48"/>
      <c r="E100" s="49"/>
    </row>
    <row r="101" spans="4:5" ht="12.75">
      <c r="D101" s="43"/>
      <c r="E101" s="44"/>
    </row>
    <row r="102" spans="4:5" ht="12.75">
      <c r="D102" s="27"/>
      <c r="E102" s="28"/>
    </row>
    <row r="103" spans="1:5" ht="19.5" customHeight="1">
      <c r="A103" s="54"/>
      <c r="B103" s="13"/>
      <c r="C103" s="13"/>
      <c r="D103" s="13"/>
      <c r="E103" s="39"/>
    </row>
    <row r="104" spans="1:5" ht="15" customHeight="1">
      <c r="A104" s="29"/>
      <c r="D104" s="41"/>
      <c r="E104" s="39"/>
    </row>
    <row r="105" spans="1:5" ht="12.75">
      <c r="A105" s="29"/>
      <c r="B105" s="29"/>
      <c r="D105" s="41"/>
      <c r="E105" s="30"/>
    </row>
    <row r="106" spans="3:5" ht="12.75">
      <c r="C106" s="29"/>
      <c r="D106" s="27"/>
      <c r="E106" s="39"/>
    </row>
    <row r="107" spans="4:5" ht="12.75">
      <c r="D107" s="31"/>
      <c r="E107" s="32"/>
    </row>
    <row r="108" spans="2:5" ht="12.75">
      <c r="B108" s="29"/>
      <c r="D108" s="27"/>
      <c r="E108" s="30"/>
    </row>
    <row r="109" spans="3:5" ht="12.75">
      <c r="C109" s="29"/>
      <c r="D109" s="27"/>
      <c r="E109" s="30"/>
    </row>
    <row r="110" spans="4:5" ht="12.75">
      <c r="D110" s="35"/>
      <c r="E110" s="36"/>
    </row>
    <row r="111" spans="3:5" ht="22.5" customHeight="1">
      <c r="C111" s="29"/>
      <c r="D111" s="27"/>
      <c r="E111" s="37"/>
    </row>
    <row r="112" spans="4:5" ht="12.75">
      <c r="D112" s="27"/>
      <c r="E112" s="36"/>
    </row>
    <row r="113" spans="2:5" ht="12.75">
      <c r="B113" s="29"/>
      <c r="D113" s="33"/>
      <c r="E113" s="39"/>
    </row>
    <row r="114" spans="3:5" ht="12.75">
      <c r="C114" s="29"/>
      <c r="D114" s="33"/>
      <c r="E114" s="40"/>
    </row>
    <row r="115" spans="4:5" ht="12.75">
      <c r="D115" s="35"/>
      <c r="E115" s="32"/>
    </row>
    <row r="116" spans="1:5" ht="13.5" customHeight="1">
      <c r="A116" s="29"/>
      <c r="D116" s="41"/>
      <c r="E116" s="39"/>
    </row>
    <row r="117" spans="2:5" ht="13.5" customHeight="1">
      <c r="B117" s="29"/>
      <c r="D117" s="27"/>
      <c r="E117" s="39"/>
    </row>
    <row r="118" spans="3:5" ht="13.5" customHeight="1">
      <c r="C118" s="29"/>
      <c r="D118" s="27"/>
      <c r="E118" s="30"/>
    </row>
    <row r="119" spans="3:5" ht="12.75">
      <c r="C119" s="29"/>
      <c r="D119" s="35"/>
      <c r="E119" s="32"/>
    </row>
    <row r="120" spans="3:5" ht="12.75">
      <c r="C120" s="29"/>
      <c r="D120" s="27"/>
      <c r="E120" s="30"/>
    </row>
    <row r="121" spans="4:5" ht="12.75">
      <c r="D121" s="48"/>
      <c r="E121" s="49"/>
    </row>
    <row r="122" spans="3:5" ht="12.75">
      <c r="C122" s="29"/>
      <c r="D122" s="33"/>
      <c r="E122" s="50"/>
    </row>
    <row r="123" spans="3:5" ht="12.75">
      <c r="C123" s="29"/>
      <c r="D123" s="35"/>
      <c r="E123" s="36"/>
    </row>
    <row r="124" spans="4:5" ht="12.75">
      <c r="D124" s="48"/>
      <c r="E124" s="55"/>
    </row>
    <row r="125" spans="2:5" ht="12.75">
      <c r="B125" s="29"/>
      <c r="D125" s="43"/>
      <c r="E125" s="53"/>
    </row>
    <row r="126" spans="3:5" ht="12.75">
      <c r="C126" s="29"/>
      <c r="D126" s="43"/>
      <c r="E126" s="30"/>
    </row>
    <row r="127" spans="3:5" ht="12.75">
      <c r="C127" s="29"/>
      <c r="D127" s="35"/>
      <c r="E127" s="36"/>
    </row>
    <row r="128" spans="3:5" ht="12.75">
      <c r="C128" s="29"/>
      <c r="D128" s="35"/>
      <c r="E128" s="36"/>
    </row>
    <row r="129" spans="4:5" ht="12.75">
      <c r="D129" s="27"/>
      <c r="E129" s="28"/>
    </row>
    <row r="130" spans="1:5" s="56" customFormat="1" ht="18" customHeight="1">
      <c r="A130" s="101"/>
      <c r="B130" s="102"/>
      <c r="C130" s="102"/>
      <c r="D130" s="102"/>
      <c r="E130" s="102"/>
    </row>
    <row r="131" spans="1:5" ht="28.5" customHeight="1">
      <c r="A131" s="45"/>
      <c r="B131" s="45"/>
      <c r="C131" s="45"/>
      <c r="D131" s="46"/>
      <c r="E131" s="47"/>
    </row>
    <row r="133" spans="1:5" ht="15.75">
      <c r="A133" s="58"/>
      <c r="B133" s="29"/>
      <c r="C133" s="29"/>
      <c r="D133" s="59"/>
      <c r="E133" s="12"/>
    </row>
    <row r="134" spans="1:5" ht="12.75">
      <c r="A134" s="29"/>
      <c r="B134" s="29"/>
      <c r="C134" s="29"/>
      <c r="D134" s="59"/>
      <c r="E134" s="12"/>
    </row>
    <row r="135" spans="1:5" ht="17.25" customHeight="1">
      <c r="A135" s="29"/>
      <c r="B135" s="29"/>
      <c r="C135" s="29"/>
      <c r="D135" s="59"/>
      <c r="E135" s="12"/>
    </row>
    <row r="136" spans="1:5" ht="13.5" customHeight="1">
      <c r="A136" s="29"/>
      <c r="B136" s="29"/>
      <c r="C136" s="29"/>
      <c r="D136" s="59"/>
      <c r="E136" s="12"/>
    </row>
    <row r="137" spans="1:5" ht="12.75">
      <c r="A137" s="29"/>
      <c r="B137" s="29"/>
      <c r="C137" s="29"/>
      <c r="D137" s="59"/>
      <c r="E137" s="12"/>
    </row>
    <row r="138" spans="1:3" ht="12.75">
      <c r="A138" s="29"/>
      <c r="B138" s="29"/>
      <c r="C138" s="29"/>
    </row>
    <row r="139" spans="1:5" ht="12.75">
      <c r="A139" s="29"/>
      <c r="B139" s="29"/>
      <c r="C139" s="29"/>
      <c r="D139" s="59"/>
      <c r="E139" s="12"/>
    </row>
    <row r="140" spans="1:5" ht="12.75">
      <c r="A140" s="29"/>
      <c r="B140" s="29"/>
      <c r="C140" s="29"/>
      <c r="D140" s="59"/>
      <c r="E140" s="60"/>
    </row>
    <row r="141" spans="1:5" ht="12.75">
      <c r="A141" s="29"/>
      <c r="B141" s="29"/>
      <c r="C141" s="29"/>
      <c r="D141" s="59"/>
      <c r="E141" s="12"/>
    </row>
    <row r="142" spans="1:5" ht="22.5" customHeight="1">
      <c r="A142" s="29"/>
      <c r="B142" s="29"/>
      <c r="C142" s="29"/>
      <c r="D142" s="59"/>
      <c r="E142" s="37"/>
    </row>
    <row r="143" spans="4:5" ht="22.5" customHeight="1">
      <c r="D143" s="35"/>
      <c r="E143" s="38"/>
    </row>
  </sheetData>
  <sheetProtection/>
  <mergeCells count="4">
    <mergeCell ref="A1:H1"/>
    <mergeCell ref="B19:H19"/>
    <mergeCell ref="A130:E130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64" max="9" man="1"/>
    <brk id="12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PageLayoutView="0" workbookViewId="0" topLeftCell="A108">
      <selection activeCell="G109" sqref="G109"/>
    </sheetView>
  </sheetViews>
  <sheetFormatPr defaultColWidth="11.421875" defaultRowHeight="12.75"/>
  <cols>
    <col min="1" max="1" width="11.421875" style="64" bestFit="1" customWidth="1"/>
    <col min="2" max="2" width="39.7109375" style="67" customWidth="1"/>
    <col min="3" max="3" width="14.28125" style="2" customWidth="1"/>
    <col min="4" max="4" width="11.421875" style="2" bestFit="1" customWidth="1"/>
    <col min="5" max="5" width="11.140625" style="2" customWidth="1"/>
    <col min="6" max="6" width="11.28125" style="2" customWidth="1"/>
    <col min="7" max="7" width="10.28125" style="2" customWidth="1"/>
    <col min="8" max="8" width="7.57421875" style="2" bestFit="1" customWidth="1"/>
    <col min="9" max="9" width="14.28125" style="2" customWidth="1"/>
    <col min="10" max="10" width="8.8515625" style="2" customWidth="1"/>
    <col min="11" max="11" width="12.28125" style="2" bestFit="1" customWidth="1"/>
    <col min="12" max="16384" width="11.421875" style="9" customWidth="1"/>
  </cols>
  <sheetData>
    <row r="1" spans="1:11" ht="24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2" customFormat="1" ht="67.5">
      <c r="A2" s="10" t="s">
        <v>11</v>
      </c>
      <c r="B2" s="10" t="s">
        <v>12</v>
      </c>
      <c r="C2" s="11" t="s">
        <v>68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90</v>
      </c>
      <c r="I2" s="68" t="s">
        <v>8</v>
      </c>
      <c r="J2" s="68" t="s">
        <v>9</v>
      </c>
      <c r="K2" s="11"/>
    </row>
    <row r="3" spans="1:11" s="12" customFormat="1" ht="12.75">
      <c r="A3" s="78" t="s">
        <v>51</v>
      </c>
      <c r="B3" s="78"/>
      <c r="C3" s="79"/>
      <c r="D3" s="78"/>
      <c r="E3" s="78"/>
      <c r="F3" s="78"/>
      <c r="G3" s="78"/>
      <c r="H3" s="78"/>
      <c r="I3" s="78"/>
      <c r="J3" s="78"/>
      <c r="K3" s="79"/>
    </row>
    <row r="4" spans="1:11" ht="25.5">
      <c r="A4" s="80" t="s">
        <v>54</v>
      </c>
      <c r="B4" s="66" t="s">
        <v>53</v>
      </c>
      <c r="C4" s="9"/>
      <c r="D4" s="9"/>
      <c r="E4" s="9"/>
      <c r="F4" s="9"/>
      <c r="G4" s="9"/>
      <c r="H4" s="9"/>
      <c r="I4" s="9"/>
      <c r="J4" s="9"/>
      <c r="K4" s="9"/>
    </row>
    <row r="5" spans="1:2" s="12" customFormat="1" ht="12.75">
      <c r="A5" s="63" t="s">
        <v>52</v>
      </c>
      <c r="B5" s="65" t="s">
        <v>29</v>
      </c>
    </row>
    <row r="6" spans="1:11" ht="12.75">
      <c r="A6" s="63" t="s">
        <v>50</v>
      </c>
      <c r="B6" s="66" t="s">
        <v>33</v>
      </c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63"/>
      <c r="B7" s="66" t="s">
        <v>49</v>
      </c>
      <c r="C7" s="9"/>
      <c r="D7" s="9"/>
      <c r="E7" s="9"/>
      <c r="F7" s="9"/>
      <c r="G7" s="9"/>
      <c r="H7" s="9"/>
      <c r="I7" s="9"/>
      <c r="J7" s="9"/>
      <c r="K7" s="9"/>
    </row>
    <row r="8" spans="1:2" s="12" customFormat="1" ht="25.5">
      <c r="A8" s="66" t="s">
        <v>30</v>
      </c>
      <c r="B8" s="66" t="s">
        <v>38</v>
      </c>
    </row>
    <row r="9" spans="1:2" s="12" customFormat="1" ht="30" customHeight="1">
      <c r="A9" s="71" t="s">
        <v>34</v>
      </c>
      <c r="B9" s="66" t="s">
        <v>37</v>
      </c>
    </row>
    <row r="10" spans="1:8" s="12" customFormat="1" ht="12.75">
      <c r="A10" s="63">
        <v>3</v>
      </c>
      <c r="B10" s="66" t="s">
        <v>13</v>
      </c>
      <c r="C10" s="12">
        <f>SUM(C15+C20)</f>
        <v>1401011</v>
      </c>
      <c r="D10" s="12">
        <f>SUM(D15+D20)</f>
        <v>1401011</v>
      </c>
      <c r="H10" s="95"/>
    </row>
    <row r="11" spans="1:2" s="12" customFormat="1" ht="12.75">
      <c r="A11" s="63">
        <v>31</v>
      </c>
      <c r="B11" s="66" t="s">
        <v>14</v>
      </c>
    </row>
    <row r="12" spans="1:11" ht="12.75">
      <c r="A12" s="62">
        <v>311</v>
      </c>
      <c r="B12" s="14" t="s">
        <v>15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62">
        <v>312</v>
      </c>
      <c r="B13" s="14" t="s">
        <v>16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62">
        <v>313</v>
      </c>
      <c r="B14" s="14" t="s">
        <v>17</v>
      </c>
      <c r="C14" s="9"/>
      <c r="D14" s="9"/>
      <c r="E14" s="9"/>
      <c r="F14" s="9"/>
      <c r="G14" s="9"/>
      <c r="H14" s="9"/>
      <c r="I14" s="9"/>
      <c r="J14" s="9"/>
      <c r="K14" s="9"/>
    </row>
    <row r="15" spans="1:4" s="12" customFormat="1" ht="12.75">
      <c r="A15" s="63">
        <v>32</v>
      </c>
      <c r="B15" s="66" t="s">
        <v>18</v>
      </c>
      <c r="C15" s="12">
        <f>SUM(D15+E15+F15+G15+H15)</f>
        <v>1397561</v>
      </c>
      <c r="D15" s="12">
        <f>SUM(D16:D19)</f>
        <v>1397561</v>
      </c>
    </row>
    <row r="16" spans="1:11" ht="12.75">
      <c r="A16" s="62">
        <v>321</v>
      </c>
      <c r="B16" s="14" t="s">
        <v>19</v>
      </c>
      <c r="C16" s="9">
        <v>406786</v>
      </c>
      <c r="D16" s="9">
        <v>292699</v>
      </c>
      <c r="E16" s="9"/>
      <c r="F16" s="9"/>
      <c r="G16" s="9"/>
      <c r="H16" s="9"/>
      <c r="I16" s="9"/>
      <c r="J16" s="9"/>
      <c r="K16" s="9"/>
    </row>
    <row r="17" spans="1:11" ht="12.75">
      <c r="A17" s="62">
        <v>322</v>
      </c>
      <c r="B17" s="14" t="s">
        <v>20</v>
      </c>
      <c r="C17" s="9">
        <v>705895</v>
      </c>
      <c r="D17" s="9">
        <v>791076</v>
      </c>
      <c r="E17" s="9"/>
      <c r="F17" s="9"/>
      <c r="G17" s="9"/>
      <c r="H17" s="9"/>
      <c r="I17" s="9"/>
      <c r="J17" s="9"/>
      <c r="K17" s="9"/>
    </row>
    <row r="18" spans="1:11" ht="12.75">
      <c r="A18" s="62">
        <v>323</v>
      </c>
      <c r="B18" s="14" t="s">
        <v>21</v>
      </c>
      <c r="C18" s="9">
        <v>187706</v>
      </c>
      <c r="D18" s="9">
        <v>307622</v>
      </c>
      <c r="E18" s="9"/>
      <c r="F18" s="9"/>
      <c r="G18" s="9"/>
      <c r="H18" s="9"/>
      <c r="I18" s="9"/>
      <c r="J18" s="9"/>
      <c r="K18" s="9"/>
    </row>
    <row r="19" spans="1:11" ht="12.75">
      <c r="A19" s="62">
        <v>329</v>
      </c>
      <c r="B19" s="14" t="s">
        <v>22</v>
      </c>
      <c r="C19" s="9">
        <v>6163</v>
      </c>
      <c r="D19" s="9">
        <v>6164</v>
      </c>
      <c r="E19" s="9"/>
      <c r="F19" s="9"/>
      <c r="G19" s="9"/>
      <c r="H19" s="9"/>
      <c r="I19" s="9"/>
      <c r="J19" s="9"/>
      <c r="K19" s="9"/>
    </row>
    <row r="20" spans="1:4" s="12" customFormat="1" ht="12.75">
      <c r="A20" s="63">
        <v>34</v>
      </c>
      <c r="B20" s="66" t="s">
        <v>23</v>
      </c>
      <c r="C20" s="12">
        <f>SUM(D20+E20+F20+G20+H20)</f>
        <v>3450</v>
      </c>
      <c r="D20" s="12">
        <f>SUM(D21)</f>
        <v>3450</v>
      </c>
    </row>
    <row r="21" spans="1:11" ht="12.75">
      <c r="A21" s="62">
        <v>343</v>
      </c>
      <c r="B21" s="14" t="s">
        <v>24</v>
      </c>
      <c r="C21" s="9">
        <v>3450</v>
      </c>
      <c r="D21" s="9">
        <v>3450</v>
      </c>
      <c r="E21" s="9"/>
      <c r="F21" s="9"/>
      <c r="G21" s="9"/>
      <c r="H21" s="9"/>
      <c r="I21" s="9"/>
      <c r="J21" s="9"/>
      <c r="K21" s="9"/>
    </row>
    <row r="22" spans="1:11" ht="12.75">
      <c r="A22" s="62"/>
      <c r="B22" s="14"/>
      <c r="C22" s="9"/>
      <c r="D22" s="9"/>
      <c r="E22" s="9"/>
      <c r="F22" s="9"/>
      <c r="G22" s="9"/>
      <c r="H22" s="9"/>
      <c r="I22" s="9"/>
      <c r="J22" s="9"/>
      <c r="K22" s="9"/>
    </row>
    <row r="23" spans="1:11" ht="25.5">
      <c r="A23" s="63" t="s">
        <v>91</v>
      </c>
      <c r="B23" s="66" t="s">
        <v>92</v>
      </c>
      <c r="C23" s="9"/>
      <c r="D23" s="9"/>
      <c r="E23" s="9"/>
      <c r="F23" s="9"/>
      <c r="G23" s="9"/>
      <c r="H23" s="9"/>
      <c r="I23" s="9"/>
      <c r="J23" s="9"/>
      <c r="K23" s="9"/>
    </row>
    <row r="24" spans="1:4" s="12" customFormat="1" ht="12.75">
      <c r="A24" s="63">
        <v>4</v>
      </c>
      <c r="B24" s="66" t="s">
        <v>26</v>
      </c>
      <c r="C24" s="12">
        <f>SUM(D24+E24+F24+G24+H24)</f>
        <v>13498</v>
      </c>
      <c r="D24" s="12">
        <f>SUM(D25)</f>
        <v>13498</v>
      </c>
    </row>
    <row r="25" spans="1:4" s="12" customFormat="1" ht="25.5">
      <c r="A25" s="63">
        <v>42</v>
      </c>
      <c r="B25" s="66" t="s">
        <v>27</v>
      </c>
      <c r="C25" s="9">
        <f>D25</f>
        <v>13498</v>
      </c>
      <c r="D25" s="9">
        <f>D26</f>
        <v>13498</v>
      </c>
    </row>
    <row r="26" spans="1:11" ht="12.75">
      <c r="A26" s="62">
        <v>422</v>
      </c>
      <c r="B26" s="14" t="s">
        <v>25</v>
      </c>
      <c r="C26" s="9">
        <f>D26</f>
        <v>13498</v>
      </c>
      <c r="D26" s="9">
        <v>13498</v>
      </c>
      <c r="E26" s="9"/>
      <c r="F26" s="9"/>
      <c r="G26" s="9"/>
      <c r="H26" s="9"/>
      <c r="I26" s="9"/>
      <c r="J26" s="9"/>
      <c r="K26" s="9"/>
    </row>
    <row r="27" spans="1:11" ht="25.5">
      <c r="A27" s="62">
        <v>424</v>
      </c>
      <c r="B27" s="14" t="s">
        <v>28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63"/>
      <c r="B28" s="14"/>
      <c r="C28" s="9"/>
      <c r="D28" s="9"/>
      <c r="E28" s="9"/>
      <c r="F28" s="9"/>
      <c r="G28" s="9"/>
      <c r="H28" s="9"/>
      <c r="I28" s="9"/>
      <c r="J28" s="9"/>
      <c r="K28" s="9"/>
    </row>
    <row r="29" spans="1:2" s="66" customFormat="1" ht="24.75" customHeight="1">
      <c r="A29" s="72" t="s">
        <v>35</v>
      </c>
      <c r="B29" s="66" t="s">
        <v>36</v>
      </c>
    </row>
    <row r="30" spans="1:8" s="12" customFormat="1" ht="12.75">
      <c r="A30" s="63">
        <v>3</v>
      </c>
      <c r="B30" s="66" t="s">
        <v>13</v>
      </c>
      <c r="C30" s="12">
        <f>SUM(D30+E30+F30+G30+H30)</f>
        <v>34800</v>
      </c>
      <c r="D30" s="12">
        <f>SUM(D31)</f>
        <v>34800</v>
      </c>
      <c r="H30" s="95"/>
    </row>
    <row r="31" spans="1:4" s="12" customFormat="1" ht="12.75">
      <c r="A31" s="63">
        <v>32</v>
      </c>
      <c r="B31" s="66" t="s">
        <v>18</v>
      </c>
      <c r="C31" s="12">
        <f>SUM(D31+E31+F31+G31+H31)</f>
        <v>34800</v>
      </c>
      <c r="D31" s="12">
        <f>SUM(D32:D34)</f>
        <v>34800</v>
      </c>
    </row>
    <row r="32" spans="1:11" ht="12.75">
      <c r="A32" s="62">
        <v>321</v>
      </c>
      <c r="B32" s="14" t="s">
        <v>19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62">
        <v>322</v>
      </c>
      <c r="B33" s="14" t="s">
        <v>20</v>
      </c>
      <c r="C33" s="9"/>
      <c r="D33" s="9">
        <v>15300</v>
      </c>
      <c r="E33" s="9"/>
      <c r="F33" s="9"/>
      <c r="G33" s="9"/>
      <c r="H33" s="9"/>
      <c r="I33" s="9"/>
      <c r="J33" s="9"/>
      <c r="K33" s="9"/>
    </row>
    <row r="34" spans="1:11" ht="12.75">
      <c r="A34" s="62">
        <v>323</v>
      </c>
      <c r="B34" s="14" t="s">
        <v>21</v>
      </c>
      <c r="C34" s="9"/>
      <c r="D34" s="9">
        <v>19500</v>
      </c>
      <c r="E34" s="9"/>
      <c r="F34" s="9"/>
      <c r="G34" s="9"/>
      <c r="H34" s="9"/>
      <c r="I34" s="9"/>
      <c r="J34" s="9"/>
      <c r="K34" s="9"/>
    </row>
    <row r="35" spans="1:11" ht="12.75">
      <c r="A35" s="62"/>
      <c r="B35" s="66" t="s">
        <v>39</v>
      </c>
      <c r="C35" s="12">
        <f>SUM(D35+E35+F35+G35+H35)</f>
        <v>1449309</v>
      </c>
      <c r="D35" s="12">
        <f>SUM(D10+D24+D30)</f>
        <v>1449309</v>
      </c>
      <c r="E35" s="9"/>
      <c r="F35" s="9"/>
      <c r="G35" s="9"/>
      <c r="H35" s="9"/>
      <c r="I35" s="9"/>
      <c r="J35" s="9"/>
      <c r="K35" s="12"/>
    </row>
    <row r="36" spans="1:2" s="12" customFormat="1" ht="12.75" customHeight="1">
      <c r="A36" s="71" t="s">
        <v>40</v>
      </c>
      <c r="B36" s="66" t="s">
        <v>41</v>
      </c>
    </row>
    <row r="37" spans="1:8" s="12" customFormat="1" ht="12.75">
      <c r="A37" s="63">
        <v>3</v>
      </c>
      <c r="B37" s="66" t="s">
        <v>13</v>
      </c>
      <c r="C37" s="12">
        <f>SUM(E37+F37+G37+H37)</f>
        <v>90494</v>
      </c>
      <c r="E37" s="12">
        <f>SUM(E38+E42)</f>
        <v>54331</v>
      </c>
      <c r="F37" s="12">
        <f>SUM(F38+F42)</f>
        <v>34720</v>
      </c>
      <c r="G37" s="12">
        <f>SUM(G38+G42+G48)</f>
        <v>1443</v>
      </c>
      <c r="H37" s="12">
        <f>SUM(H38+H42)</f>
        <v>0</v>
      </c>
    </row>
    <row r="38" spans="1:8" s="12" customFormat="1" ht="12.75">
      <c r="A38" s="63">
        <v>31</v>
      </c>
      <c r="B38" s="66" t="s">
        <v>14</v>
      </c>
      <c r="E38" s="12">
        <f>SUM(E39:E41)</f>
        <v>0</v>
      </c>
      <c r="F38" s="12">
        <f>SUM(F39:F41)</f>
        <v>0</v>
      </c>
      <c r="G38" s="12">
        <f>SUM(G39:G41)</f>
        <v>0</v>
      </c>
      <c r="H38" s="12">
        <f>SUM(H39:H41)</f>
        <v>0</v>
      </c>
    </row>
    <row r="39" spans="1:11" ht="12.75">
      <c r="A39" s="62">
        <v>311</v>
      </c>
      <c r="B39" s="14" t="s">
        <v>15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62">
        <v>312</v>
      </c>
      <c r="B40" s="14" t="s">
        <v>16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62">
        <v>313</v>
      </c>
      <c r="B41" s="14" t="s">
        <v>17</v>
      </c>
      <c r="C41" s="9"/>
      <c r="D41" s="9"/>
      <c r="E41" s="9"/>
      <c r="F41" s="9"/>
      <c r="G41" s="9"/>
      <c r="H41" s="9"/>
      <c r="I41" s="9"/>
      <c r="J41" s="9"/>
      <c r="K41" s="9"/>
    </row>
    <row r="42" spans="1:8" s="12" customFormat="1" ht="12.75">
      <c r="A42" s="63">
        <v>32</v>
      </c>
      <c r="B42" s="66" t="s">
        <v>18</v>
      </c>
      <c r="E42" s="12">
        <f>SUM(E43:E47)</f>
        <v>54331</v>
      </c>
      <c r="F42" s="12">
        <f>SUM(F43:F47)</f>
        <v>34720</v>
      </c>
      <c r="G42" s="12">
        <f>SUM(G43:G47)</f>
        <v>1443</v>
      </c>
      <c r="H42" s="12">
        <f>SUM(H43:H47)</f>
        <v>0</v>
      </c>
    </row>
    <row r="43" spans="1:11" ht="12.75">
      <c r="A43" s="62">
        <v>321</v>
      </c>
      <c r="B43" s="14" t="s">
        <v>19</v>
      </c>
      <c r="C43" s="9"/>
      <c r="D43" s="9"/>
      <c r="E43" s="9">
        <v>35961</v>
      </c>
      <c r="F43" s="9"/>
      <c r="G43" s="9">
        <v>1443</v>
      </c>
      <c r="H43" s="9"/>
      <c r="I43" s="9"/>
      <c r="J43" s="9"/>
      <c r="K43" s="9"/>
    </row>
    <row r="44" spans="1:11" ht="12.75">
      <c r="A44" s="62">
        <v>322</v>
      </c>
      <c r="B44" s="14" t="s">
        <v>20</v>
      </c>
      <c r="C44" s="9"/>
      <c r="D44" s="9"/>
      <c r="E44" s="9">
        <v>0</v>
      </c>
      <c r="F44" s="9">
        <v>24720</v>
      </c>
      <c r="G44" s="9"/>
      <c r="H44" s="9"/>
      <c r="I44" s="9"/>
      <c r="J44" s="9"/>
      <c r="K44" s="9"/>
    </row>
    <row r="45" spans="1:11" ht="12.75">
      <c r="A45" s="62">
        <v>323</v>
      </c>
      <c r="B45" s="14" t="s">
        <v>21</v>
      </c>
      <c r="C45" s="9"/>
      <c r="D45" s="9"/>
      <c r="E45" s="9">
        <v>18370</v>
      </c>
      <c r="F45" s="9"/>
      <c r="G45" s="9"/>
      <c r="H45" s="9"/>
      <c r="I45" s="9"/>
      <c r="J45" s="9"/>
      <c r="K45" s="9"/>
    </row>
    <row r="46" spans="1:11" ht="12.75">
      <c r="A46" s="62">
        <v>324</v>
      </c>
      <c r="B46" s="14" t="s">
        <v>42</v>
      </c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62">
        <v>329</v>
      </c>
      <c r="B47" s="14" t="s">
        <v>22</v>
      </c>
      <c r="C47" s="9"/>
      <c r="D47" s="9"/>
      <c r="E47" s="9"/>
      <c r="F47" s="9">
        <v>10000</v>
      </c>
      <c r="G47" s="9"/>
      <c r="H47" s="9"/>
      <c r="I47" s="9"/>
      <c r="J47" s="9"/>
      <c r="K47" s="9"/>
    </row>
    <row r="48" spans="1:7" s="12" customFormat="1" ht="25.5">
      <c r="A48" s="63">
        <v>37</v>
      </c>
      <c r="B48" s="66" t="s">
        <v>58</v>
      </c>
      <c r="G48" s="12">
        <f>SUM(G49)</f>
        <v>0</v>
      </c>
    </row>
    <row r="49" spans="1:11" ht="15" customHeight="1">
      <c r="A49" s="62">
        <v>372</v>
      </c>
      <c r="B49" s="66" t="s">
        <v>59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62"/>
      <c r="B50" s="14"/>
      <c r="C50" s="9"/>
      <c r="D50" s="9"/>
      <c r="E50" s="9"/>
      <c r="F50" s="9"/>
      <c r="G50" s="9"/>
      <c r="H50" s="9"/>
      <c r="I50" s="9"/>
      <c r="J50" s="9"/>
      <c r="K50" s="9"/>
    </row>
    <row r="51" spans="1:7" s="12" customFormat="1" ht="12.75">
      <c r="A51" s="63">
        <v>4</v>
      </c>
      <c r="B51" s="66" t="s">
        <v>26</v>
      </c>
      <c r="C51" s="12">
        <f>SUM(E51+F51+G51+H51)</f>
        <v>75481</v>
      </c>
      <c r="E51" s="12">
        <f>SUM(E52)</f>
        <v>36781</v>
      </c>
      <c r="F51" s="12">
        <f>SUM(F52)</f>
        <v>38700</v>
      </c>
      <c r="G51" s="12">
        <f>SUM(G52)</f>
        <v>0</v>
      </c>
    </row>
    <row r="52" spans="1:7" s="12" customFormat="1" ht="25.5">
      <c r="A52" s="63">
        <v>42</v>
      </c>
      <c r="B52" s="66" t="s">
        <v>27</v>
      </c>
      <c r="E52" s="12">
        <f>SUM(E53:E55)</f>
        <v>36781</v>
      </c>
      <c r="F52" s="12">
        <f>SUM(F53:F55)</f>
        <v>38700</v>
      </c>
      <c r="G52" s="12">
        <f>SUM(G53:G54)</f>
        <v>0</v>
      </c>
    </row>
    <row r="53" spans="1:11" ht="12.75">
      <c r="A53" s="62">
        <v>422</v>
      </c>
      <c r="B53" s="14" t="s">
        <v>25</v>
      </c>
      <c r="C53" s="9"/>
      <c r="D53" s="9"/>
      <c r="E53" s="9">
        <v>36781</v>
      </c>
      <c r="F53" s="9">
        <v>38700</v>
      </c>
      <c r="G53" s="9"/>
      <c r="H53" s="9"/>
      <c r="I53" s="9"/>
      <c r="J53" s="9"/>
      <c r="K53" s="9"/>
    </row>
    <row r="54" spans="1:11" ht="12.75">
      <c r="A54" s="62">
        <v>423</v>
      </c>
      <c r="B54" s="14" t="s">
        <v>57</v>
      </c>
      <c r="C54" s="9"/>
      <c r="D54" s="9"/>
      <c r="E54" s="9"/>
      <c r="F54" s="9"/>
      <c r="G54" s="9"/>
      <c r="H54" s="9"/>
      <c r="I54" s="9"/>
      <c r="J54" s="9"/>
      <c r="K54" s="9"/>
    </row>
    <row r="55" spans="1:11" ht="25.5">
      <c r="A55" s="62">
        <v>424</v>
      </c>
      <c r="B55" s="14" t="s">
        <v>28</v>
      </c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62"/>
      <c r="B56" s="14" t="s">
        <v>67</v>
      </c>
      <c r="C56" s="12">
        <f>SUM(C37+C51)</f>
        <v>165975</v>
      </c>
      <c r="D56" s="9"/>
      <c r="E56" s="9"/>
      <c r="F56" s="9"/>
      <c r="G56" s="9"/>
      <c r="H56" s="94"/>
      <c r="I56" s="9"/>
      <c r="J56" s="9"/>
      <c r="K56" s="9"/>
    </row>
    <row r="57" spans="1:11" ht="12.75">
      <c r="A57" s="62"/>
      <c r="B57" s="14"/>
      <c r="C57" s="12"/>
      <c r="D57" s="9"/>
      <c r="E57" s="9"/>
      <c r="F57" s="9"/>
      <c r="G57" s="9"/>
      <c r="H57" s="9"/>
      <c r="I57" s="9"/>
      <c r="J57" s="9"/>
      <c r="K57" s="9"/>
    </row>
    <row r="58" spans="1:11" ht="12.75">
      <c r="A58" s="63" t="s">
        <v>81</v>
      </c>
      <c r="B58" s="66" t="s">
        <v>82</v>
      </c>
      <c r="C58" s="9"/>
      <c r="D58" s="9"/>
      <c r="E58" s="9"/>
      <c r="F58" s="9"/>
      <c r="G58" s="9"/>
      <c r="H58" s="9"/>
      <c r="I58" s="9"/>
      <c r="J58" s="9"/>
      <c r="K58" s="9"/>
    </row>
    <row r="59" spans="1:11" ht="12.75">
      <c r="A59" s="63">
        <v>3</v>
      </c>
      <c r="B59" s="66" t="s">
        <v>13</v>
      </c>
      <c r="C59" s="12">
        <f>SUM(E59+F59+G59)</f>
        <v>79330</v>
      </c>
      <c r="D59" s="9"/>
      <c r="E59" s="9"/>
      <c r="F59" s="9"/>
      <c r="G59" s="12">
        <f>SUM(G60)</f>
        <v>79330</v>
      </c>
      <c r="H59" s="94"/>
      <c r="I59" s="9"/>
      <c r="J59" s="9"/>
      <c r="K59" s="12"/>
    </row>
    <row r="60" spans="1:11" ht="12.75">
      <c r="A60" s="62">
        <v>37</v>
      </c>
      <c r="B60" s="14" t="s">
        <v>83</v>
      </c>
      <c r="C60" s="9"/>
      <c r="D60" s="9"/>
      <c r="E60" s="9"/>
      <c r="F60" s="9"/>
      <c r="G60" s="12">
        <f>SUM(G61)</f>
        <v>79330</v>
      </c>
      <c r="H60" s="94"/>
      <c r="I60" s="9"/>
      <c r="J60" s="9"/>
      <c r="K60" s="9"/>
    </row>
    <row r="61" spans="1:11" ht="12.75">
      <c r="A61" s="62">
        <v>372</v>
      </c>
      <c r="B61" s="14" t="s">
        <v>84</v>
      </c>
      <c r="C61" s="9"/>
      <c r="D61" s="9"/>
      <c r="E61" s="9"/>
      <c r="F61" s="9"/>
      <c r="G61" s="9">
        <v>79330</v>
      </c>
      <c r="H61" s="94"/>
      <c r="I61" s="9"/>
      <c r="J61" s="9"/>
      <c r="K61" s="9"/>
    </row>
    <row r="62" spans="1:11" ht="12.75">
      <c r="A62" s="62"/>
      <c r="B62" s="14"/>
      <c r="C62" s="9"/>
      <c r="D62" s="9"/>
      <c r="E62" s="9"/>
      <c r="F62" s="9"/>
      <c r="G62" s="9">
        <v>6752</v>
      </c>
      <c r="H62" s="94"/>
      <c r="I62" s="9"/>
      <c r="J62" s="9"/>
      <c r="K62" s="9"/>
    </row>
    <row r="63" spans="1:11" ht="12.75">
      <c r="A63" s="63" t="s">
        <v>60</v>
      </c>
      <c r="B63" s="66" t="s">
        <v>61</v>
      </c>
      <c r="C63" s="9"/>
      <c r="D63" s="9"/>
      <c r="E63" s="9"/>
      <c r="F63" s="9"/>
      <c r="G63" s="9"/>
      <c r="H63" s="94"/>
      <c r="I63" s="9"/>
      <c r="J63" s="9"/>
      <c r="K63" s="9"/>
    </row>
    <row r="64" spans="1:11" ht="12.75">
      <c r="A64" s="63">
        <v>3</v>
      </c>
      <c r="B64" s="66" t="s">
        <v>13</v>
      </c>
      <c r="C64" s="12">
        <f aca="true" t="shared" si="0" ref="C64:C70">SUM(D64+E64+F64+G64)</f>
        <v>72500</v>
      </c>
      <c r="D64" s="12">
        <f>SUM(D65)</f>
        <v>22100</v>
      </c>
      <c r="E64" s="9"/>
      <c r="F64" s="9"/>
      <c r="G64" s="12">
        <f>SUM(G65)</f>
        <v>50400</v>
      </c>
      <c r="H64" s="94"/>
      <c r="I64" s="9"/>
      <c r="J64" s="9"/>
      <c r="K64" s="12"/>
    </row>
    <row r="65" spans="1:7" s="12" customFormat="1" ht="12.75">
      <c r="A65" s="63">
        <v>31</v>
      </c>
      <c r="B65" s="66" t="s">
        <v>14</v>
      </c>
      <c r="C65" s="12">
        <f t="shared" si="0"/>
        <v>72500</v>
      </c>
      <c r="D65" s="12">
        <f>SUM(D66+D67+D68+D70)</f>
        <v>22100</v>
      </c>
      <c r="G65" s="12">
        <f>SUM(G66+G67+G68+G70)</f>
        <v>50400</v>
      </c>
    </row>
    <row r="66" spans="1:11" ht="12.75">
      <c r="A66" s="62">
        <v>311</v>
      </c>
      <c r="B66" s="14" t="s">
        <v>15</v>
      </c>
      <c r="C66" s="12">
        <f t="shared" si="0"/>
        <v>54350</v>
      </c>
      <c r="D66" s="9">
        <v>16400</v>
      </c>
      <c r="E66" s="9"/>
      <c r="F66" s="9"/>
      <c r="G66" s="9">
        <v>37950</v>
      </c>
      <c r="H66" s="9"/>
      <c r="I66" s="9"/>
      <c r="J66" s="9"/>
      <c r="K66" s="9"/>
    </row>
    <row r="67" spans="1:11" ht="12.75">
      <c r="A67" s="62">
        <v>312</v>
      </c>
      <c r="B67" s="14" t="s">
        <v>62</v>
      </c>
      <c r="C67" s="12">
        <f t="shared" si="0"/>
        <v>2500</v>
      </c>
      <c r="D67" s="9">
        <v>1250</v>
      </c>
      <c r="E67" s="9"/>
      <c r="F67" s="9"/>
      <c r="G67" s="9">
        <v>1250</v>
      </c>
      <c r="H67" s="9"/>
      <c r="I67" s="9"/>
      <c r="J67" s="9"/>
      <c r="K67" s="9"/>
    </row>
    <row r="68" spans="1:11" ht="12.75">
      <c r="A68" s="62">
        <v>313</v>
      </c>
      <c r="B68" s="14" t="s">
        <v>17</v>
      </c>
      <c r="C68" s="12">
        <f t="shared" si="0"/>
        <v>8850</v>
      </c>
      <c r="D68" s="9">
        <v>2550</v>
      </c>
      <c r="E68" s="9"/>
      <c r="F68" s="9"/>
      <c r="G68" s="9">
        <v>6300</v>
      </c>
      <c r="H68" s="9"/>
      <c r="I68" s="9"/>
      <c r="J68" s="9"/>
      <c r="K68" s="9"/>
    </row>
    <row r="69" spans="1:11" ht="12.75">
      <c r="A69" s="63">
        <v>32</v>
      </c>
      <c r="B69" s="66" t="s">
        <v>18</v>
      </c>
      <c r="C69" s="12">
        <f t="shared" si="0"/>
        <v>6800</v>
      </c>
      <c r="D69" s="12">
        <f>D70</f>
        <v>1900</v>
      </c>
      <c r="E69" s="9"/>
      <c r="F69" s="9"/>
      <c r="G69" s="12">
        <f>G70</f>
        <v>4900</v>
      </c>
      <c r="H69" s="9"/>
      <c r="I69" s="9"/>
      <c r="J69" s="9"/>
      <c r="K69" s="9"/>
    </row>
    <row r="70" spans="1:11" ht="12.75">
      <c r="A70" s="62">
        <v>321</v>
      </c>
      <c r="B70" s="14" t="s">
        <v>19</v>
      </c>
      <c r="C70" s="12">
        <f t="shared" si="0"/>
        <v>6800</v>
      </c>
      <c r="D70" s="9">
        <v>1900</v>
      </c>
      <c r="E70" s="9"/>
      <c r="F70" s="9"/>
      <c r="G70" s="9">
        <v>4900</v>
      </c>
      <c r="H70" s="9"/>
      <c r="I70" s="9"/>
      <c r="J70" s="9"/>
      <c r="K70" s="9"/>
    </row>
    <row r="71" spans="1:11" ht="12.75">
      <c r="A71" s="62"/>
      <c r="B71" s="14"/>
      <c r="C71" s="12"/>
      <c r="D71" s="9"/>
      <c r="E71" s="9"/>
      <c r="F71" s="9"/>
      <c r="G71" s="9"/>
      <c r="H71" s="9"/>
      <c r="I71" s="9"/>
      <c r="J71" s="9"/>
      <c r="K71" s="9"/>
    </row>
    <row r="72" spans="1:11" ht="25.5">
      <c r="A72" s="63" t="s">
        <v>63</v>
      </c>
      <c r="B72" s="66" t="s">
        <v>64</v>
      </c>
      <c r="C72" s="9"/>
      <c r="D72" s="9"/>
      <c r="E72" s="9"/>
      <c r="F72" s="9"/>
      <c r="G72" s="12"/>
      <c r="H72" s="9"/>
      <c r="I72" s="9"/>
      <c r="J72" s="9"/>
      <c r="K72" s="9"/>
    </row>
    <row r="73" spans="1:11" ht="12.75">
      <c r="A73" s="63">
        <v>4</v>
      </c>
      <c r="B73" s="66" t="s">
        <v>26</v>
      </c>
      <c r="C73" s="12">
        <f>SUM(E73+F73+G73+H73)</f>
        <v>112958</v>
      </c>
      <c r="D73" s="12"/>
      <c r="E73" s="12">
        <f>SUM(E74)</f>
        <v>0</v>
      </c>
      <c r="F73" s="12">
        <f>SUM(F74)</f>
        <v>0</v>
      </c>
      <c r="G73" s="12">
        <f>SUM(G74)</f>
        <v>112958</v>
      </c>
      <c r="H73" s="94"/>
      <c r="I73" s="9"/>
      <c r="J73" s="9"/>
      <c r="K73" s="9"/>
    </row>
    <row r="74" spans="1:11" ht="25.5">
      <c r="A74" s="63">
        <v>42</v>
      </c>
      <c r="B74" s="66" t="s">
        <v>27</v>
      </c>
      <c r="C74" s="12"/>
      <c r="D74" s="12"/>
      <c r="E74" s="12"/>
      <c r="F74" s="12"/>
      <c r="G74" s="12">
        <f>SUM(G75:G77)</f>
        <v>112958</v>
      </c>
      <c r="H74" s="9"/>
      <c r="I74" s="9"/>
      <c r="J74" s="9"/>
      <c r="K74" s="9"/>
    </row>
    <row r="75" spans="1:11" ht="12.75">
      <c r="A75" s="62">
        <v>422</v>
      </c>
      <c r="B75" s="14" t="s">
        <v>25</v>
      </c>
      <c r="C75" s="9"/>
      <c r="D75" s="9"/>
      <c r="E75" s="9"/>
      <c r="F75" s="9"/>
      <c r="G75" s="9">
        <v>56818</v>
      </c>
      <c r="H75" s="9"/>
      <c r="I75" s="9"/>
      <c r="J75" s="9"/>
      <c r="K75" s="9"/>
    </row>
    <row r="76" spans="1:11" ht="12.75">
      <c r="A76" s="62">
        <v>424</v>
      </c>
      <c r="B76" s="14" t="s">
        <v>80</v>
      </c>
      <c r="C76" s="9"/>
      <c r="D76" s="9"/>
      <c r="E76" s="9"/>
      <c r="F76" s="9"/>
      <c r="G76" s="9">
        <v>47626</v>
      </c>
      <c r="H76" s="9"/>
      <c r="I76" s="9"/>
      <c r="J76" s="9"/>
      <c r="K76" s="9"/>
    </row>
    <row r="77" spans="1:11" ht="12.75">
      <c r="A77" s="62">
        <v>426</v>
      </c>
      <c r="B77" s="14" t="s">
        <v>79</v>
      </c>
      <c r="C77" s="9"/>
      <c r="D77" s="9"/>
      <c r="E77" s="9"/>
      <c r="F77" s="9"/>
      <c r="G77" s="9">
        <v>8514</v>
      </c>
      <c r="H77" s="9"/>
      <c r="I77" s="9"/>
      <c r="J77" s="9"/>
      <c r="K77" s="9"/>
    </row>
    <row r="78" spans="1:11" ht="12.75">
      <c r="A78" s="62"/>
      <c r="B78" s="14"/>
      <c r="C78" s="9"/>
      <c r="D78" s="9"/>
      <c r="E78" s="9"/>
      <c r="F78" s="9"/>
      <c r="G78" s="9"/>
      <c r="H78" s="9"/>
      <c r="I78" s="9"/>
      <c r="J78" s="9"/>
      <c r="K78" s="9"/>
    </row>
    <row r="79" spans="1:11" ht="25.5">
      <c r="A79" s="63" t="s">
        <v>85</v>
      </c>
      <c r="B79" s="93" t="s">
        <v>86</v>
      </c>
      <c r="C79" s="9"/>
      <c r="D79" s="9"/>
      <c r="E79" s="9"/>
      <c r="F79" s="9"/>
      <c r="G79" s="12"/>
      <c r="H79" s="9"/>
      <c r="I79" s="9"/>
      <c r="J79" s="9"/>
      <c r="K79" s="9"/>
    </row>
    <row r="80" spans="1:8" s="12" customFormat="1" ht="12.75">
      <c r="A80" s="63">
        <v>3</v>
      </c>
      <c r="B80" s="66" t="s">
        <v>13</v>
      </c>
      <c r="C80" s="12">
        <f>SUM(E80+F80+G80+H80)</f>
        <v>660388</v>
      </c>
      <c r="E80" s="12">
        <f>SUM(E97+E102)</f>
        <v>0</v>
      </c>
      <c r="F80" s="12">
        <f>SUM(F97+F102)</f>
        <v>0</v>
      </c>
      <c r="G80" s="12">
        <f>SUM(G81+G84)</f>
        <v>660388</v>
      </c>
      <c r="H80" s="12">
        <f>SUM(H97+H102)</f>
        <v>0</v>
      </c>
    </row>
    <row r="81" spans="1:7" s="12" customFormat="1" ht="12.75">
      <c r="A81" s="63">
        <v>31</v>
      </c>
      <c r="B81" s="66" t="s">
        <v>14</v>
      </c>
      <c r="C81" s="12">
        <f aca="true" t="shared" si="1" ref="C81:C94">SUM(E81+F81+G81+H81)</f>
        <v>152222</v>
      </c>
      <c r="G81" s="12">
        <f>SUM(G82:G83)</f>
        <v>152222</v>
      </c>
    </row>
    <row r="82" spans="1:11" ht="12.75">
      <c r="A82" s="62">
        <v>311</v>
      </c>
      <c r="B82" s="14" t="s">
        <v>15</v>
      </c>
      <c r="C82" s="12">
        <f t="shared" si="1"/>
        <v>127867</v>
      </c>
      <c r="D82" s="9"/>
      <c r="E82" s="9"/>
      <c r="F82" s="9"/>
      <c r="G82" s="9">
        <v>127867</v>
      </c>
      <c r="H82" s="9"/>
      <c r="I82" s="9"/>
      <c r="J82" s="9"/>
      <c r="K82" s="9"/>
    </row>
    <row r="83" spans="1:11" ht="12.75">
      <c r="A83" s="62">
        <v>313</v>
      </c>
      <c r="B83" s="14" t="s">
        <v>17</v>
      </c>
      <c r="C83" s="12">
        <f t="shared" si="1"/>
        <v>24355</v>
      </c>
      <c r="D83" s="9"/>
      <c r="E83" s="9"/>
      <c r="F83" s="9"/>
      <c r="G83" s="9">
        <v>24355</v>
      </c>
      <c r="H83" s="9"/>
      <c r="I83" s="9"/>
      <c r="J83" s="9"/>
      <c r="K83" s="9"/>
    </row>
    <row r="84" spans="1:11" ht="12.75">
      <c r="A84" s="63">
        <v>32</v>
      </c>
      <c r="B84" s="66" t="s">
        <v>18</v>
      </c>
      <c r="C84" s="12">
        <f t="shared" si="1"/>
        <v>508166</v>
      </c>
      <c r="D84" s="9"/>
      <c r="E84" s="9"/>
      <c r="F84" s="9"/>
      <c r="G84" s="12">
        <f>SUM(G85:G89)</f>
        <v>508166</v>
      </c>
      <c r="H84" s="9"/>
      <c r="I84" s="9"/>
      <c r="J84" s="9"/>
      <c r="K84" s="9"/>
    </row>
    <row r="85" spans="1:11" ht="12.75">
      <c r="A85" s="62">
        <v>321</v>
      </c>
      <c r="B85" s="14" t="s">
        <v>19</v>
      </c>
      <c r="C85" s="12">
        <f t="shared" si="1"/>
        <v>36222</v>
      </c>
      <c r="D85" s="9"/>
      <c r="E85" s="9"/>
      <c r="F85" s="9"/>
      <c r="G85" s="9">
        <v>36222</v>
      </c>
      <c r="H85" s="9"/>
      <c r="I85" s="9"/>
      <c r="J85" s="9"/>
      <c r="K85" s="9"/>
    </row>
    <row r="86" spans="1:11" ht="12.75">
      <c r="A86" s="62">
        <v>322</v>
      </c>
      <c r="B86" s="14" t="s">
        <v>20</v>
      </c>
      <c r="C86" s="12">
        <f t="shared" si="1"/>
        <v>7611</v>
      </c>
      <c r="D86" s="9"/>
      <c r="E86" s="9"/>
      <c r="F86" s="9"/>
      <c r="G86" s="9">
        <v>7611</v>
      </c>
      <c r="H86" s="9"/>
      <c r="I86" s="9"/>
      <c r="J86" s="9"/>
      <c r="K86" s="9"/>
    </row>
    <row r="87" spans="1:11" ht="12.75">
      <c r="A87" s="62">
        <v>323</v>
      </c>
      <c r="B87" s="14" t="s">
        <v>21</v>
      </c>
      <c r="C87" s="12">
        <f t="shared" si="1"/>
        <v>400833</v>
      </c>
      <c r="D87" s="9"/>
      <c r="E87" s="9"/>
      <c r="F87" s="9"/>
      <c r="G87" s="9">
        <v>400833</v>
      </c>
      <c r="H87" s="9"/>
      <c r="I87" s="9"/>
      <c r="J87" s="9"/>
      <c r="K87" s="9"/>
    </row>
    <row r="88" spans="1:11" ht="12.75">
      <c r="A88" s="62">
        <v>324</v>
      </c>
      <c r="B88" s="14" t="s">
        <v>87</v>
      </c>
      <c r="C88" s="12">
        <f t="shared" si="1"/>
        <v>10500</v>
      </c>
      <c r="D88" s="9"/>
      <c r="E88" s="9"/>
      <c r="F88" s="9"/>
      <c r="G88" s="9">
        <v>10500</v>
      </c>
      <c r="H88" s="9"/>
      <c r="I88" s="9"/>
      <c r="J88" s="9"/>
      <c r="K88" s="9"/>
    </row>
    <row r="89" spans="1:11" ht="12.75">
      <c r="A89" s="62">
        <v>329</v>
      </c>
      <c r="B89" s="14" t="s">
        <v>74</v>
      </c>
      <c r="C89" s="12">
        <f t="shared" si="1"/>
        <v>53000</v>
      </c>
      <c r="D89" s="9"/>
      <c r="E89" s="9"/>
      <c r="F89" s="9"/>
      <c r="G89" s="9">
        <v>53000</v>
      </c>
      <c r="H89" s="9"/>
      <c r="I89" s="9"/>
      <c r="J89" s="9"/>
      <c r="K89" s="9"/>
    </row>
    <row r="90" spans="1:11" ht="12.75">
      <c r="A90" s="63">
        <v>4</v>
      </c>
      <c r="B90" s="66" t="s">
        <v>26</v>
      </c>
      <c r="C90" s="12">
        <f t="shared" si="1"/>
        <v>189000</v>
      </c>
      <c r="D90" s="9"/>
      <c r="E90" s="9"/>
      <c r="F90" s="9"/>
      <c r="G90" s="9">
        <f>SUM(G91+G93)</f>
        <v>189000</v>
      </c>
      <c r="H90" s="9"/>
      <c r="I90" s="9"/>
      <c r="J90" s="9"/>
      <c r="K90" s="9"/>
    </row>
    <row r="91" spans="1:11" ht="25.5">
      <c r="A91" s="63">
        <v>42</v>
      </c>
      <c r="B91" s="66" t="s">
        <v>27</v>
      </c>
      <c r="C91" s="12">
        <f t="shared" si="1"/>
        <v>184000</v>
      </c>
      <c r="D91" s="9"/>
      <c r="E91" s="9"/>
      <c r="F91" s="9"/>
      <c r="G91" s="12">
        <f>G92</f>
        <v>184000</v>
      </c>
      <c r="H91" s="9"/>
      <c r="I91" s="9"/>
      <c r="J91" s="9"/>
      <c r="K91" s="9"/>
    </row>
    <row r="92" spans="1:11" ht="12.75">
      <c r="A92" s="62">
        <v>422</v>
      </c>
      <c r="B92" s="14" t="s">
        <v>25</v>
      </c>
      <c r="C92" s="12">
        <f t="shared" si="1"/>
        <v>184000</v>
      </c>
      <c r="D92" s="9"/>
      <c r="E92" s="9"/>
      <c r="F92" s="9"/>
      <c r="G92" s="9">
        <v>184000</v>
      </c>
      <c r="H92" s="9"/>
      <c r="I92" s="9"/>
      <c r="J92" s="9"/>
      <c r="K92" s="9"/>
    </row>
    <row r="93" spans="1:11" ht="12.75">
      <c r="A93" s="63">
        <v>45</v>
      </c>
      <c r="B93" s="14" t="s">
        <v>88</v>
      </c>
      <c r="C93" s="12">
        <f t="shared" si="1"/>
        <v>5000</v>
      </c>
      <c r="D93" s="9"/>
      <c r="E93" s="9"/>
      <c r="F93" s="9"/>
      <c r="G93" s="12">
        <f>G94</f>
        <v>5000</v>
      </c>
      <c r="H93" s="9"/>
      <c r="I93" s="9"/>
      <c r="J93" s="9"/>
      <c r="K93" s="9"/>
    </row>
    <row r="94" spans="1:11" ht="12.75">
      <c r="A94" s="62">
        <v>451</v>
      </c>
      <c r="B94" s="14" t="s">
        <v>89</v>
      </c>
      <c r="C94" s="12">
        <f t="shared" si="1"/>
        <v>5000</v>
      </c>
      <c r="D94" s="9"/>
      <c r="E94" s="9"/>
      <c r="F94" s="9"/>
      <c r="G94" s="9">
        <v>5000</v>
      </c>
      <c r="H94" s="9"/>
      <c r="I94" s="9"/>
      <c r="J94" s="9"/>
      <c r="K94" s="9"/>
    </row>
    <row r="95" spans="1:11" ht="12.75">
      <c r="A95" s="62"/>
      <c r="B95" s="14"/>
      <c r="C95" s="12">
        <f>SUM(C80+C90)</f>
        <v>849388</v>
      </c>
      <c r="D95" s="9"/>
      <c r="E95" s="9"/>
      <c r="F95" s="9"/>
      <c r="G95" s="12">
        <f>SUM(G80+G90)</f>
        <v>849388</v>
      </c>
      <c r="H95" s="94"/>
      <c r="I95" s="9"/>
      <c r="J95" s="9"/>
      <c r="K95" s="9"/>
    </row>
    <row r="96" spans="1:11" ht="12.75">
      <c r="A96" s="62"/>
      <c r="B96" s="14"/>
      <c r="C96" s="12"/>
      <c r="D96" s="9"/>
      <c r="E96" s="9"/>
      <c r="F96" s="9"/>
      <c r="G96" s="12"/>
      <c r="H96" s="9"/>
      <c r="I96" s="9"/>
      <c r="J96" s="9"/>
      <c r="K96" s="9"/>
    </row>
    <row r="97" spans="1:8" s="12" customFormat="1" ht="12.75">
      <c r="A97" s="63">
        <v>32</v>
      </c>
      <c r="B97" s="66" t="s">
        <v>18</v>
      </c>
      <c r="E97" s="12">
        <f>SUM(E98:E106)</f>
        <v>0</v>
      </c>
      <c r="F97" s="12">
        <f>SUM(F98:F106)</f>
        <v>0</v>
      </c>
      <c r="G97" s="12">
        <f>SUM(G98:G99)</f>
        <v>0</v>
      </c>
      <c r="H97" s="12">
        <f>SUM(H98:H106)</f>
        <v>0</v>
      </c>
    </row>
    <row r="98" spans="1:11" ht="12.75">
      <c r="A98" s="62">
        <v>321</v>
      </c>
      <c r="B98" s="14" t="s">
        <v>19</v>
      </c>
      <c r="C98" s="9"/>
      <c r="D98" s="9"/>
      <c r="E98" s="9"/>
      <c r="F98" s="9"/>
      <c r="G98" s="9"/>
      <c r="H98" s="9"/>
      <c r="I98" s="9"/>
      <c r="J98" s="9"/>
      <c r="K98" s="9"/>
    </row>
    <row r="99" spans="1:11" ht="12.75">
      <c r="A99" s="62">
        <v>322</v>
      </c>
      <c r="B99" s="14" t="s">
        <v>20</v>
      </c>
      <c r="C99" s="9"/>
      <c r="D99" s="9"/>
      <c r="E99" s="9"/>
      <c r="F99" s="9"/>
      <c r="G99" s="9"/>
      <c r="H99" s="9"/>
      <c r="I99" s="9"/>
      <c r="J99" s="9"/>
      <c r="K99" s="9"/>
    </row>
    <row r="100" spans="1:11" ht="12.75">
      <c r="A100" s="63">
        <v>4</v>
      </c>
      <c r="B100" s="66" t="s">
        <v>26</v>
      </c>
      <c r="C100" s="12">
        <f>SUM(E100+F100+G100+H100)</f>
        <v>0</v>
      </c>
      <c r="D100" s="12"/>
      <c r="E100" s="12">
        <f>SUM(E101)</f>
        <v>0</v>
      </c>
      <c r="F100" s="12">
        <f>SUM(F101)</f>
        <v>0</v>
      </c>
      <c r="G100" s="12">
        <f>SUM(G101)</f>
        <v>0</v>
      </c>
      <c r="H100" s="9"/>
      <c r="I100" s="9"/>
      <c r="J100" s="9"/>
      <c r="K100" s="9"/>
    </row>
    <row r="101" spans="1:7" s="12" customFormat="1" ht="25.5">
      <c r="A101" s="63">
        <v>42</v>
      </c>
      <c r="B101" s="66" t="s">
        <v>27</v>
      </c>
      <c r="G101" s="12">
        <f>SUM(G102)</f>
        <v>0</v>
      </c>
    </row>
    <row r="102" spans="1:11" ht="12.75">
      <c r="A102" s="62">
        <v>422</v>
      </c>
      <c r="B102" s="14" t="s">
        <v>25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2.75">
      <c r="A103" s="62"/>
      <c r="B103" s="14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2.75">
      <c r="A104" s="62"/>
      <c r="B104" s="14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2.75">
      <c r="A105" s="62"/>
      <c r="B105" s="14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25.5">
      <c r="A106" s="63" t="s">
        <v>71</v>
      </c>
      <c r="B106" s="66" t="s">
        <v>72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2.75">
      <c r="A107" s="63">
        <v>3</v>
      </c>
      <c r="B107" s="66" t="s">
        <v>13</v>
      </c>
      <c r="C107" s="12">
        <f>SUM(D107+E107+F107+G107)</f>
        <v>0</v>
      </c>
      <c r="D107" s="12">
        <f>SUM(D108)</f>
        <v>0</v>
      </c>
      <c r="E107" s="9"/>
      <c r="F107" s="9"/>
      <c r="G107" s="12">
        <f>SUM(G108)</f>
        <v>0</v>
      </c>
      <c r="H107" s="94"/>
      <c r="I107" s="9"/>
      <c r="J107" s="9"/>
      <c r="K107" s="12"/>
    </row>
    <row r="108" spans="1:7" s="12" customFormat="1" ht="12.75">
      <c r="A108" s="63">
        <v>32</v>
      </c>
      <c r="B108" s="66" t="s">
        <v>18</v>
      </c>
      <c r="C108" s="12">
        <f>SUM(D108+E108+F108+G108)</f>
        <v>0</v>
      </c>
      <c r="D108" s="12">
        <f>SUM(D109+D110+D115)</f>
        <v>0</v>
      </c>
      <c r="G108" s="12">
        <f>SUM(G109+G110)</f>
        <v>0</v>
      </c>
    </row>
    <row r="109" spans="1:11" ht="12.75">
      <c r="A109" s="62">
        <v>321</v>
      </c>
      <c r="B109" s="14" t="s">
        <v>73</v>
      </c>
      <c r="C109" s="12">
        <f>SUM(D109+E109+F109+G109)</f>
        <v>0</v>
      </c>
      <c r="D109" s="9"/>
      <c r="E109" s="9"/>
      <c r="F109" s="9"/>
      <c r="G109" s="12"/>
      <c r="H109" s="9"/>
      <c r="I109" s="9"/>
      <c r="J109" s="9"/>
      <c r="K109" s="9"/>
    </row>
    <row r="110" spans="1:11" ht="12.75">
      <c r="A110" s="62">
        <v>329</v>
      </c>
      <c r="B110" s="14" t="s">
        <v>74</v>
      </c>
      <c r="C110" s="12">
        <f>SUM(D110+E110+F110+G110)</f>
        <v>0</v>
      </c>
      <c r="D110" s="9"/>
      <c r="E110" s="9"/>
      <c r="F110" s="9"/>
      <c r="G110" s="12"/>
      <c r="H110" s="9"/>
      <c r="I110" s="9"/>
      <c r="J110" s="9"/>
      <c r="K110" s="9"/>
    </row>
    <row r="111" spans="1:11" ht="12.75">
      <c r="A111" s="62"/>
      <c r="B111" s="14"/>
      <c r="C111" s="12"/>
      <c r="D111" s="9"/>
      <c r="E111" s="9"/>
      <c r="F111" s="9"/>
      <c r="G111" s="12"/>
      <c r="H111" s="9"/>
      <c r="I111" s="9"/>
      <c r="J111" s="9"/>
      <c r="K111" s="9"/>
    </row>
    <row r="112" spans="1:11" ht="25.5">
      <c r="A112" s="63" t="s">
        <v>65</v>
      </c>
      <c r="B112" s="66" t="s">
        <v>66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2.75">
      <c r="A113" s="63">
        <v>3</v>
      </c>
      <c r="B113" s="66" t="s">
        <v>13</v>
      </c>
      <c r="C113" s="12">
        <f>SUM(D113+E113+F113+G113)</f>
        <v>6000</v>
      </c>
      <c r="D113" s="12">
        <f>SUM(D114)</f>
        <v>0</v>
      </c>
      <c r="E113" s="9"/>
      <c r="F113" s="9"/>
      <c r="G113" s="12">
        <f>SUM(G114)</f>
        <v>6000</v>
      </c>
      <c r="H113" s="94"/>
      <c r="I113" s="9"/>
      <c r="J113" s="9"/>
      <c r="K113" s="12"/>
    </row>
    <row r="114" spans="1:7" s="12" customFormat="1" ht="12.75">
      <c r="A114" s="63">
        <v>31</v>
      </c>
      <c r="B114" s="66" t="s">
        <v>14</v>
      </c>
      <c r="C114" s="12">
        <f>SUM(D114+E114+F114+G114)</f>
        <v>6000</v>
      </c>
      <c r="D114" s="12">
        <f>SUM(D115+D116+D132)</f>
        <v>0</v>
      </c>
      <c r="G114" s="12">
        <f>SUM(G115+G116+G132)</f>
        <v>6000</v>
      </c>
    </row>
    <row r="115" spans="1:11" ht="12.75">
      <c r="A115" s="62">
        <v>311</v>
      </c>
      <c r="B115" s="14" t="s">
        <v>15</v>
      </c>
      <c r="C115" s="12">
        <f>SUM(D115+E115+F115+G115)</f>
        <v>5200</v>
      </c>
      <c r="D115" s="9"/>
      <c r="E115" s="9"/>
      <c r="F115" s="9"/>
      <c r="G115" s="12">
        <v>5200</v>
      </c>
      <c r="H115" s="9"/>
      <c r="I115" s="9"/>
      <c r="J115" s="9"/>
      <c r="K115" s="9"/>
    </row>
    <row r="116" spans="1:11" ht="12.75">
      <c r="A116" s="62">
        <v>313</v>
      </c>
      <c r="B116" s="14" t="s">
        <v>17</v>
      </c>
      <c r="C116" s="12">
        <f>SUM(D116+E116+F116+G116)</f>
        <v>800</v>
      </c>
      <c r="D116" s="9"/>
      <c r="E116" s="9"/>
      <c r="F116" s="9"/>
      <c r="G116" s="12">
        <v>800</v>
      </c>
      <c r="H116" s="9"/>
      <c r="I116" s="9"/>
      <c r="J116" s="9"/>
      <c r="K116" s="9"/>
    </row>
    <row r="117" spans="1:11" ht="12.75">
      <c r="A117" s="62"/>
      <c r="B117" s="14"/>
      <c r="C117" s="12"/>
      <c r="D117" s="9"/>
      <c r="E117" s="9"/>
      <c r="F117" s="9"/>
      <c r="G117" s="12"/>
      <c r="H117" s="9"/>
      <c r="I117" s="9"/>
      <c r="J117" s="9"/>
      <c r="K117" s="9"/>
    </row>
    <row r="118" spans="1:11" ht="25.5">
      <c r="A118" s="63" t="s">
        <v>77</v>
      </c>
      <c r="B118" s="66" t="s">
        <v>78</v>
      </c>
      <c r="C118" s="12"/>
      <c r="D118" s="9"/>
      <c r="E118" s="9"/>
      <c r="F118" s="9"/>
      <c r="G118" s="12"/>
      <c r="H118" s="9"/>
      <c r="I118" s="9"/>
      <c r="J118" s="9"/>
      <c r="K118" s="9"/>
    </row>
    <row r="119" spans="1:11" ht="12.75">
      <c r="A119" s="63">
        <v>3</v>
      </c>
      <c r="B119" s="66" t="s">
        <v>13</v>
      </c>
      <c r="C119" s="12">
        <f>SUM(D119+E119+F119+G119)</f>
        <v>6760522</v>
      </c>
      <c r="D119" s="12">
        <f>SUM(D120)</f>
        <v>0</v>
      </c>
      <c r="E119" s="9"/>
      <c r="F119" s="9"/>
      <c r="G119" s="12">
        <f>SUM(G120:G122)</f>
        <v>6760522</v>
      </c>
      <c r="H119" s="94"/>
      <c r="I119" s="9"/>
      <c r="J119" s="9"/>
      <c r="K119" s="12"/>
    </row>
    <row r="120" spans="1:11" ht="12.75">
      <c r="A120" s="62">
        <v>311</v>
      </c>
      <c r="B120" s="14" t="s">
        <v>15</v>
      </c>
      <c r="C120" s="12">
        <f>SUM(D120+E120+F120+G120)</f>
        <v>5618104</v>
      </c>
      <c r="D120" s="9"/>
      <c r="E120" s="9"/>
      <c r="F120" s="9"/>
      <c r="G120" s="12">
        <v>5618104</v>
      </c>
      <c r="H120" s="9"/>
      <c r="I120" s="9"/>
      <c r="J120" s="9"/>
      <c r="K120" s="9"/>
    </row>
    <row r="121" spans="1:11" ht="12.75">
      <c r="A121" s="62">
        <v>312</v>
      </c>
      <c r="B121" s="14" t="s">
        <v>16</v>
      </c>
      <c r="C121" s="12">
        <f>SUM(D121+E121+F121+G121)</f>
        <v>212846</v>
      </c>
      <c r="D121" s="9"/>
      <c r="E121" s="9"/>
      <c r="F121" s="9"/>
      <c r="G121" s="12">
        <v>212846</v>
      </c>
      <c r="H121" s="9"/>
      <c r="I121" s="9"/>
      <c r="J121" s="9"/>
      <c r="K121" s="9"/>
    </row>
    <row r="122" spans="1:11" ht="12.75">
      <c r="A122" s="62">
        <v>313</v>
      </c>
      <c r="B122" s="14" t="s">
        <v>17</v>
      </c>
      <c r="C122" s="12">
        <f>SUM(D122+E122+F122+G122)</f>
        <v>929572</v>
      </c>
      <c r="D122" s="9"/>
      <c r="E122" s="9"/>
      <c r="F122" s="9"/>
      <c r="G122" s="12">
        <v>929572</v>
      </c>
      <c r="H122" s="9"/>
      <c r="I122" s="9"/>
      <c r="J122" s="9"/>
      <c r="K122" s="9"/>
    </row>
    <row r="123" spans="1:11" ht="12.75">
      <c r="A123" s="62"/>
      <c r="B123" s="14"/>
      <c r="C123" s="12"/>
      <c r="D123" s="9"/>
      <c r="E123" s="9"/>
      <c r="F123" s="9"/>
      <c r="G123" s="12"/>
      <c r="H123" s="9"/>
      <c r="I123" s="9"/>
      <c r="J123" s="9"/>
      <c r="K123" s="9"/>
    </row>
    <row r="124" spans="1:11" ht="38.25">
      <c r="A124" s="63" t="s">
        <v>76</v>
      </c>
      <c r="B124" s="66" t="s">
        <v>75</v>
      </c>
      <c r="C124" s="12"/>
      <c r="D124" s="9"/>
      <c r="E124" s="9"/>
      <c r="F124" s="9"/>
      <c r="G124" s="12"/>
      <c r="H124" s="9"/>
      <c r="I124" s="9"/>
      <c r="J124" s="9"/>
      <c r="K124" s="9"/>
    </row>
    <row r="125" spans="1:8" s="12" customFormat="1" ht="12.75">
      <c r="A125" s="63">
        <v>32</v>
      </c>
      <c r="B125" s="66" t="s">
        <v>18</v>
      </c>
      <c r="C125" s="12">
        <f>SUM(D125+E125+F125+G125)</f>
        <v>20000</v>
      </c>
      <c r="E125" s="12">
        <f>SUM(E126:E129)</f>
        <v>0</v>
      </c>
      <c r="F125" s="12">
        <f>SUM(F126:F129)</f>
        <v>0</v>
      </c>
      <c r="G125" s="12">
        <f>SUM(G126:G129)</f>
        <v>20000</v>
      </c>
      <c r="H125" s="95">
        <v>0</v>
      </c>
    </row>
    <row r="126" spans="1:11" ht="12.75">
      <c r="A126" s="62">
        <v>311</v>
      </c>
      <c r="B126" s="14" t="s">
        <v>15</v>
      </c>
      <c r="C126" s="12">
        <f>SUM(D126+E126+F126+G126)</f>
        <v>1716.74</v>
      </c>
      <c r="D126" s="9"/>
      <c r="E126" s="9"/>
      <c r="F126" s="9"/>
      <c r="G126" s="9">
        <v>1716.74</v>
      </c>
      <c r="H126" s="9"/>
      <c r="I126" s="9"/>
      <c r="J126" s="9"/>
      <c r="K126" s="9"/>
    </row>
    <row r="127" spans="1:11" ht="12.75">
      <c r="A127" s="62">
        <v>313</v>
      </c>
      <c r="B127" s="14" t="s">
        <v>17</v>
      </c>
      <c r="C127" s="12">
        <f>SUM(D127+E127+F127+G127)</f>
        <v>283.26</v>
      </c>
      <c r="D127" s="9"/>
      <c r="E127" s="9"/>
      <c r="F127" s="9"/>
      <c r="G127" s="9">
        <v>283.26</v>
      </c>
      <c r="H127" s="9"/>
      <c r="I127" s="9"/>
      <c r="J127" s="9"/>
      <c r="K127" s="9"/>
    </row>
    <row r="128" spans="1:11" ht="12.75">
      <c r="A128" s="62">
        <v>322</v>
      </c>
      <c r="B128" s="14" t="s">
        <v>20</v>
      </c>
      <c r="C128" s="9"/>
      <c r="D128" s="9"/>
      <c r="E128" s="9"/>
      <c r="F128" s="9"/>
      <c r="G128" s="9">
        <v>14000</v>
      </c>
      <c r="H128" s="9"/>
      <c r="I128" s="9"/>
      <c r="J128" s="9"/>
      <c r="K128" s="9"/>
    </row>
    <row r="129" spans="1:11" ht="12.75">
      <c r="A129" s="62">
        <v>323</v>
      </c>
      <c r="B129" s="14" t="s">
        <v>21</v>
      </c>
      <c r="C129" s="9"/>
      <c r="D129" s="9"/>
      <c r="E129" s="9"/>
      <c r="F129" s="9"/>
      <c r="G129" s="9">
        <v>4000</v>
      </c>
      <c r="H129" s="9"/>
      <c r="I129" s="9"/>
      <c r="J129" s="9"/>
      <c r="K129" s="9"/>
    </row>
    <row r="130" spans="1:11" ht="12.75">
      <c r="A130" s="62"/>
      <c r="B130" s="14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12" customFormat="1" ht="30" customHeight="1">
      <c r="A131" s="63"/>
      <c r="B131" s="75" t="s">
        <v>43</v>
      </c>
      <c r="C131" s="12">
        <f>SUM(D131+E131+F131+G131+H131)</f>
        <v>10162872</v>
      </c>
      <c r="D131" s="76">
        <f>SUM(D10+D30+D37+D51+D59+D64+D73+D80+D107+D113+D119)</f>
        <v>1457911</v>
      </c>
      <c r="E131" s="76">
        <f>SUM(E37+E51)</f>
        <v>91112</v>
      </c>
      <c r="F131" s="76">
        <f>SUM(F37+F51)</f>
        <v>73420</v>
      </c>
      <c r="G131" s="76">
        <f>SUM(G37+G51+G59+G64+G73+G80+G95+G100+G107+G113+G119+G125)</f>
        <v>8540429</v>
      </c>
      <c r="H131" s="76">
        <f>SUM(H37+H51)</f>
        <v>0</v>
      </c>
      <c r="I131" s="76"/>
      <c r="J131" s="76"/>
      <c r="K131" s="76"/>
    </row>
    <row r="132" spans="1:11" s="12" customFormat="1" ht="15" customHeight="1">
      <c r="A132" s="63"/>
      <c r="B132" s="75"/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1:11" s="61" customFormat="1" ht="30" customHeight="1">
      <c r="A133" s="77"/>
      <c r="B133" s="73" t="s">
        <v>48</v>
      </c>
      <c r="C133" s="74">
        <f>SUM(C35+C56+C59+C64+C73+C95+C107+C113+C119+C125)</f>
        <v>9515982</v>
      </c>
      <c r="D133" s="74">
        <v>1412997</v>
      </c>
      <c r="E133" s="74">
        <v>91112</v>
      </c>
      <c r="F133" s="74">
        <v>73420</v>
      </c>
      <c r="G133" s="74">
        <v>8508481</v>
      </c>
      <c r="H133" s="74"/>
      <c r="K133" s="74"/>
    </row>
    <row r="134" spans="1:11" ht="12.75">
      <c r="A134" s="63"/>
      <c r="B134" s="14" t="s">
        <v>44</v>
      </c>
      <c r="C134" s="9"/>
      <c r="D134" s="9"/>
      <c r="E134" s="9"/>
      <c r="F134" s="9"/>
      <c r="G134" s="9"/>
      <c r="H134" s="9"/>
      <c r="I134" s="9" t="s">
        <v>46</v>
      </c>
      <c r="J134" s="9"/>
      <c r="K134" s="9"/>
    </row>
    <row r="135" spans="1:11" ht="12.75">
      <c r="A135" s="63"/>
      <c r="B135" s="14" t="s">
        <v>45</v>
      </c>
      <c r="C135" s="9"/>
      <c r="D135" s="9"/>
      <c r="E135" s="9"/>
      <c r="F135" s="9"/>
      <c r="G135" s="9"/>
      <c r="H135" s="9"/>
      <c r="I135" s="9" t="s">
        <v>47</v>
      </c>
      <c r="J135" s="9"/>
      <c r="K135" s="9"/>
    </row>
    <row r="136" spans="1:11" ht="12.75">
      <c r="A136" s="63"/>
      <c r="B136" s="14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2.75">
      <c r="A137" s="63"/>
      <c r="B137" s="14" t="s">
        <v>32</v>
      </c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>
      <c r="A138" s="63"/>
      <c r="B138" s="14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2.75">
      <c r="A139" s="63"/>
      <c r="B139" s="14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2.75">
      <c r="A140" s="63"/>
      <c r="B140" s="14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2.75">
      <c r="A141" s="63"/>
      <c r="B141" s="14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2.75">
      <c r="A142" s="63"/>
      <c r="B142" s="14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2.75">
      <c r="A143" s="63"/>
      <c r="B143" s="14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2.75">
      <c r="A144" s="63"/>
      <c r="B144" s="14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2.75">
      <c r="A145" s="63"/>
      <c r="B145" s="14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2.75">
      <c r="A146" s="63"/>
      <c r="B146" s="14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2.75">
      <c r="A147" s="63"/>
      <c r="B147" s="14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2.75">
      <c r="A148" s="63"/>
      <c r="B148" s="14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2.75">
      <c r="A149" s="63"/>
      <c r="B149" s="14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2.75">
      <c r="A150" s="63"/>
      <c r="B150" s="14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2.75">
      <c r="A151" s="63"/>
      <c r="B151" s="14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2.75">
      <c r="A152" s="63"/>
      <c r="B152" s="14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2.75">
      <c r="A153" s="63"/>
      <c r="B153" s="14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2.75">
      <c r="A154" s="63"/>
      <c r="B154" s="14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2.75">
      <c r="A155" s="63"/>
      <c r="B155" s="14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2.75">
      <c r="A156" s="63"/>
      <c r="B156" s="14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2.75">
      <c r="A157" s="63"/>
      <c r="B157" s="14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2.75">
      <c r="A158" s="63"/>
      <c r="B158" s="14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2.75">
      <c r="A159" s="63"/>
      <c r="B159" s="14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2.75">
      <c r="A160" s="63"/>
      <c r="B160" s="14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2.75">
      <c r="A161" s="63"/>
      <c r="B161" s="14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2.75">
      <c r="A162" s="63"/>
      <c r="B162" s="14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2.75">
      <c r="A163" s="63"/>
      <c r="B163" s="14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2.75">
      <c r="A164" s="63"/>
      <c r="B164" s="14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2.75">
      <c r="A165" s="63"/>
      <c r="B165" s="14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2.75">
      <c r="A166" s="63"/>
      <c r="B166" s="14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2.75">
      <c r="A167" s="63"/>
      <c r="B167" s="14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2.75">
      <c r="A168" s="63"/>
      <c r="B168" s="14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2.75">
      <c r="A169" s="63"/>
      <c r="B169" s="14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2.75">
      <c r="A170" s="63"/>
      <c r="B170" s="14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2.75">
      <c r="A171" s="63"/>
      <c r="B171" s="14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2.75">
      <c r="A172" s="63"/>
      <c r="B172" s="14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2.75">
      <c r="A173" s="63"/>
      <c r="B173" s="14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2.75">
      <c r="A174" s="63"/>
      <c r="B174" s="14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2.75">
      <c r="A175" s="63"/>
      <c r="B175" s="14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2.75">
      <c r="A176" s="63"/>
      <c r="B176" s="14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2.75">
      <c r="A177" s="63"/>
      <c r="B177" s="14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2.75">
      <c r="A178" s="63"/>
      <c r="B178" s="14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2.75">
      <c r="A179" s="63"/>
      <c r="B179" s="14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2.75">
      <c r="A180" s="63"/>
      <c r="B180" s="14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2.75">
      <c r="A181" s="63"/>
      <c r="B181" s="14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2.75">
      <c r="A182" s="63"/>
      <c r="B182" s="14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2.75">
      <c r="A183" s="63"/>
      <c r="B183" s="14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2.75">
      <c r="A184" s="63"/>
      <c r="B184" s="14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2.75">
      <c r="A185" s="63"/>
      <c r="B185" s="14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2.75">
      <c r="A186" s="63"/>
      <c r="B186" s="14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2.75">
      <c r="A187" s="63"/>
      <c r="B187" s="14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2.75">
      <c r="A188" s="63"/>
      <c r="B188" s="14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2.75">
      <c r="A189" s="63"/>
      <c r="B189" s="14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2.75">
      <c r="A190" s="63"/>
      <c r="B190" s="14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2.75">
      <c r="A191" s="63"/>
      <c r="B191" s="14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2.75">
      <c r="A192" s="63"/>
      <c r="B192" s="14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2.75">
      <c r="A193" s="63"/>
      <c r="B193" s="14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2.75">
      <c r="A194" s="63"/>
      <c r="B194" s="14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2.75">
      <c r="A195" s="63"/>
      <c r="B195" s="14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2.75">
      <c r="A196" s="63"/>
      <c r="B196" s="14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2.75">
      <c r="A197" s="63"/>
      <c r="B197" s="14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2.75">
      <c r="A198" s="63"/>
      <c r="B198" s="14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2.75">
      <c r="A199" s="63"/>
      <c r="B199" s="14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2.75">
      <c r="A200" s="63"/>
      <c r="B200" s="14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2.75">
      <c r="A201" s="63"/>
      <c r="B201" s="14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2.75">
      <c r="A202" s="63"/>
      <c r="B202" s="14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2.75">
      <c r="A203" s="63"/>
      <c r="B203" s="14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2.75">
      <c r="A204" s="63"/>
      <c r="B204" s="14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63"/>
      <c r="B205" s="14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2.75">
      <c r="A206" s="63"/>
      <c r="B206" s="14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2.75">
      <c r="A207" s="63"/>
      <c r="B207" s="14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2.75">
      <c r="A208" s="63"/>
      <c r="B208" s="14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2.75">
      <c r="A209" s="63"/>
      <c r="B209" s="14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2.75">
      <c r="A210" s="63"/>
      <c r="B210" s="14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2.75">
      <c r="A211" s="63"/>
      <c r="B211" s="14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2.75">
      <c r="A212" s="63"/>
      <c r="B212" s="14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2.75">
      <c r="A213" s="63"/>
      <c r="B213" s="14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2.75">
      <c r="A214" s="63"/>
      <c r="B214" s="14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2.75">
      <c r="A215" s="63"/>
      <c r="B215" s="14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2.75">
      <c r="A216" s="63"/>
      <c r="B216" s="14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2.75">
      <c r="A217" s="63"/>
      <c r="B217" s="14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2.75">
      <c r="A218" s="63"/>
      <c r="B218" s="14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2.75">
      <c r="A219" s="63"/>
      <c r="B219" s="14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2.75">
      <c r="A220" s="63"/>
      <c r="B220" s="14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2.75">
      <c r="A221" s="63"/>
      <c r="B221" s="14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2.75">
      <c r="A222" s="63"/>
      <c r="B222" s="14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2.75">
      <c r="A223" s="63"/>
      <c r="B223" s="14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2.75">
      <c r="A224" s="63"/>
      <c r="B224" s="14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2.75">
      <c r="A225" s="63"/>
      <c r="B225" s="14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2.75">
      <c r="A226" s="63"/>
      <c r="B226" s="14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2.75">
      <c r="A227" s="63"/>
      <c r="B227" s="14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2.75">
      <c r="A228" s="63"/>
      <c r="B228" s="14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2.75">
      <c r="A229" s="63"/>
      <c r="B229" s="14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2.75">
      <c r="A230" s="63"/>
      <c r="B230" s="14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2.75">
      <c r="A231" s="63"/>
      <c r="B231" s="14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2.75">
      <c r="A232" s="63"/>
      <c r="B232" s="14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2.75">
      <c r="A233" s="63"/>
      <c r="B233" s="14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2.75">
      <c r="A234" s="63"/>
      <c r="B234" s="14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2.75">
      <c r="A235" s="63"/>
      <c r="B235" s="14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2.75">
      <c r="A236" s="63"/>
      <c r="B236" s="14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2.75">
      <c r="A237" s="63"/>
      <c r="B237" s="14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2.75">
      <c r="A238" s="63"/>
      <c r="B238" s="14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2.75">
      <c r="A239" s="63"/>
      <c r="B239" s="14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2.75">
      <c r="A240" s="63"/>
      <c r="B240" s="14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2.75">
      <c r="A241" s="63"/>
      <c r="B241" s="14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2.75">
      <c r="A242" s="63"/>
      <c r="B242" s="14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2.75">
      <c r="A243" s="63"/>
      <c r="B243" s="14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2.75">
      <c r="A244" s="63"/>
      <c r="B244" s="14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2.75">
      <c r="A245" s="63"/>
      <c r="B245" s="14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2.75">
      <c r="A246" s="63"/>
      <c r="B246" s="14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2.75">
      <c r="A247" s="63"/>
      <c r="B247" s="14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2.75">
      <c r="A248" s="63"/>
      <c r="B248" s="14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2.75">
      <c r="A249" s="63"/>
      <c r="B249" s="14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2.75">
      <c r="A250" s="63"/>
      <c r="B250" s="14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2.75">
      <c r="A251" s="63"/>
      <c r="B251" s="14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2.75">
      <c r="A252" s="63"/>
      <c r="B252" s="14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2.75">
      <c r="A253" s="63"/>
      <c r="B253" s="14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2.75">
      <c r="A254" s="63"/>
      <c r="B254" s="14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2.75">
      <c r="A255" s="63"/>
      <c r="B255" s="14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2.75">
      <c r="A256" s="63"/>
      <c r="B256" s="14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2.75">
      <c r="A257" s="63"/>
      <c r="B257" s="14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2.75">
      <c r="A258" s="63"/>
      <c r="B258" s="14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2.75">
      <c r="A259" s="63"/>
      <c r="B259" s="14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2.75">
      <c r="A260" s="63"/>
      <c r="B260" s="14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2.75">
      <c r="A261" s="63"/>
      <c r="B261" s="14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2.75">
      <c r="A262" s="63"/>
      <c r="B262" s="14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2.75">
      <c r="A263" s="63"/>
      <c r="B263" s="14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2.75">
      <c r="A264" s="63"/>
      <c r="B264" s="14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2.75">
      <c r="A265" s="63"/>
      <c r="B265" s="14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2.75">
      <c r="A266" s="63"/>
      <c r="B266" s="14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2.75">
      <c r="A267" s="63"/>
      <c r="B267" s="14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2.75">
      <c r="A268" s="63"/>
      <c r="B268" s="14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2.75">
      <c r="A269" s="63"/>
      <c r="B269" s="14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2.75">
      <c r="A270" s="63"/>
      <c r="B270" s="14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2.75">
      <c r="A271" s="63"/>
      <c r="B271" s="14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2.75">
      <c r="A272" s="63"/>
      <c r="B272" s="14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2.75">
      <c r="A273" s="63"/>
      <c r="B273" s="14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2.75">
      <c r="A274" s="63"/>
      <c r="B274" s="14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2.75">
      <c r="A275" s="63"/>
      <c r="B275" s="14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2.75">
      <c r="A276" s="63"/>
      <c r="B276" s="14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2.75">
      <c r="A277" s="63"/>
      <c r="B277" s="14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2.75">
      <c r="A278" s="63"/>
      <c r="B278" s="14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2.75">
      <c r="A279" s="63"/>
      <c r="B279" s="14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2.75">
      <c r="A280" s="63"/>
      <c r="B280" s="14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2.75">
      <c r="A281" s="63"/>
      <c r="B281" s="14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2.75">
      <c r="A282" s="63"/>
      <c r="B282" s="14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2.75">
      <c r="A283" s="63"/>
      <c r="B283" s="14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2.75">
      <c r="A284" s="63"/>
      <c r="B284" s="14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2.75">
      <c r="A285" s="63"/>
      <c r="B285" s="14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2.75">
      <c r="A286" s="63"/>
      <c r="B286" s="14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2.75">
      <c r="A287" s="63"/>
      <c r="B287" s="14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2.75">
      <c r="A288" s="63"/>
      <c r="B288" s="14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2.75">
      <c r="A289" s="63"/>
      <c r="B289" s="14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2.75">
      <c r="A290" s="63"/>
      <c r="B290" s="14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2.75">
      <c r="A291" s="63"/>
      <c r="B291" s="14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2.75">
      <c r="A292" s="63"/>
      <c r="B292" s="14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2.75">
      <c r="A293" s="63"/>
      <c r="B293" s="14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2.75">
      <c r="A294" s="63"/>
      <c r="B294" s="14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2.75">
      <c r="A295" s="63"/>
      <c r="B295" s="14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2.75">
      <c r="A296" s="63"/>
      <c r="B296" s="14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2.75">
      <c r="A297" s="63"/>
      <c r="B297" s="14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2.75">
      <c r="A298" s="63"/>
      <c r="B298" s="14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2.75">
      <c r="A299" s="63"/>
      <c r="B299" s="14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2.75">
      <c r="A300" s="63"/>
      <c r="B300" s="14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2.75">
      <c r="A301" s="63"/>
      <c r="B301" s="14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2.75">
      <c r="A302" s="63"/>
      <c r="B302" s="14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2.75">
      <c r="A303" s="63"/>
      <c r="B303" s="14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2.75">
      <c r="A304" s="63"/>
      <c r="B304" s="14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2.75">
      <c r="A305" s="63"/>
      <c r="B305" s="14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2.75">
      <c r="A306" s="63"/>
      <c r="B306" s="14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2.75">
      <c r="A307" s="63"/>
      <c r="B307" s="14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2.75">
      <c r="A308" s="63"/>
      <c r="B308" s="14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2.75">
      <c r="A309" s="63"/>
      <c r="B309" s="14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2.75">
      <c r="A310" s="63"/>
      <c r="B310" s="14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2.75">
      <c r="A311" s="63"/>
      <c r="B311" s="14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2.75">
      <c r="A312" s="63"/>
      <c r="B312" s="14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2.75">
      <c r="A313" s="63"/>
      <c r="B313" s="14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2.75">
      <c r="A314" s="63"/>
      <c r="B314" s="14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2.75">
      <c r="A315" s="63"/>
      <c r="B315" s="14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2.75">
      <c r="A316" s="63"/>
      <c r="B316" s="14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2.75">
      <c r="A317" s="63"/>
      <c r="B317" s="14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2.75">
      <c r="A318" s="63"/>
      <c r="B318" s="14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2.75">
      <c r="A319" s="63"/>
      <c r="B319" s="14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2.75">
      <c r="A320" s="63"/>
      <c r="B320" s="14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2.75">
      <c r="A321" s="63"/>
      <c r="B321" s="14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2.75">
      <c r="A322" s="63"/>
      <c r="B322" s="14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2.75">
      <c r="A323" s="63"/>
      <c r="B323" s="14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2.75">
      <c r="A324" s="63"/>
      <c r="B324" s="14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2.75">
      <c r="A325" s="63"/>
      <c r="B325" s="14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2.75">
      <c r="A326" s="63"/>
      <c r="B326" s="14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2.75">
      <c r="A327" s="63"/>
      <c r="B327" s="14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2.75">
      <c r="A328" s="63"/>
      <c r="B328" s="14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2.75">
      <c r="A329" s="63"/>
      <c r="B329" s="14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2.75">
      <c r="A330" s="63"/>
      <c r="B330" s="14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2.75">
      <c r="A331" s="63"/>
      <c r="B331" s="14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2.75">
      <c r="A332" s="63"/>
      <c r="B332" s="14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2.75">
      <c r="A333" s="63"/>
      <c r="B333" s="14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2.75">
      <c r="A334" s="63"/>
      <c r="B334" s="14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2.75">
      <c r="A335" s="63"/>
      <c r="B335" s="14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2.75">
      <c r="A336" s="63"/>
      <c r="B336" s="14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2.75">
      <c r="A337" s="63"/>
      <c r="B337" s="14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2.75">
      <c r="A338" s="63"/>
      <c r="B338" s="14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2.75">
      <c r="A339" s="63"/>
      <c r="B339" s="14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2.75">
      <c r="A340" s="63"/>
      <c r="B340" s="14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2.75">
      <c r="A341" s="63"/>
      <c r="B341" s="14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2.75">
      <c r="A342" s="63"/>
      <c r="B342" s="14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2.75">
      <c r="A343" s="63"/>
      <c r="B343" s="14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2.75">
      <c r="A344" s="63"/>
      <c r="B344" s="14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2.75">
      <c r="A345" s="63"/>
      <c r="B345" s="14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2.75">
      <c r="A346" s="63"/>
      <c r="B346" s="14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2.75">
      <c r="A347" s="63"/>
      <c r="B347" s="14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2.75">
      <c r="A348" s="63"/>
      <c r="B348" s="14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2.75">
      <c r="A349" s="63"/>
      <c r="B349" s="14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2.75">
      <c r="A350" s="63"/>
      <c r="B350" s="14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2.75">
      <c r="A351" s="63"/>
      <c r="B351" s="14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2.75">
      <c r="A352" s="63"/>
      <c r="B352" s="14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2.75">
      <c r="A353" s="63"/>
      <c r="B353" s="14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2.75">
      <c r="A354" s="63"/>
      <c r="B354" s="14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2.75">
      <c r="A355" s="63"/>
      <c r="B355" s="14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2.75">
      <c r="A356" s="63"/>
      <c r="B356" s="14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2.75">
      <c r="A357" s="63"/>
      <c r="B357" s="14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2.75">
      <c r="A358" s="63"/>
      <c r="B358" s="14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2.75">
      <c r="A359" s="63"/>
      <c r="B359" s="14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2.75">
      <c r="A360" s="63"/>
      <c r="B360" s="14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2.75">
      <c r="A361" s="63"/>
      <c r="B361" s="14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2.75">
      <c r="A362" s="63"/>
      <c r="B362" s="14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2.75">
      <c r="A363" s="63"/>
      <c r="B363" s="14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2.75">
      <c r="A364" s="63"/>
      <c r="B364" s="14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2.75">
      <c r="A365" s="63"/>
      <c r="B365" s="14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2.75">
      <c r="A366" s="63"/>
      <c r="B366" s="14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2.75">
      <c r="A367" s="63"/>
      <c r="B367" s="14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2.75">
      <c r="A368" s="63"/>
      <c r="B368" s="14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2.75">
      <c r="A369" s="63"/>
      <c r="B369" s="14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2.75">
      <c r="A370" s="63"/>
      <c r="B370" s="14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2.75">
      <c r="A371" s="63"/>
      <c r="B371" s="14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2.75">
      <c r="A372" s="63"/>
      <c r="B372" s="14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2.75">
      <c r="A373" s="63"/>
      <c r="B373" s="14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2.75">
      <c r="A374" s="63"/>
      <c r="B374" s="14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2.75">
      <c r="A375" s="63"/>
      <c r="B375" s="14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2.75">
      <c r="A376" s="63"/>
      <c r="B376" s="14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2.75">
      <c r="A377" s="63"/>
      <c r="B377" s="14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2.75">
      <c r="A378" s="63"/>
      <c r="B378" s="14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2.75">
      <c r="A379" s="63"/>
      <c r="B379" s="14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2.75">
      <c r="A380" s="63"/>
      <c r="B380" s="14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2.75">
      <c r="A381" s="63"/>
      <c r="B381" s="14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2.75">
      <c r="A382" s="63"/>
      <c r="B382" s="14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2.75">
      <c r="A383" s="63"/>
      <c r="B383" s="14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2.75">
      <c r="A384" s="63"/>
      <c r="B384" s="14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2.75">
      <c r="A385" s="63"/>
      <c r="B385" s="14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2.75">
      <c r="A386" s="63"/>
      <c r="B386" s="14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2.75">
      <c r="A387" s="63"/>
      <c r="B387" s="14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2.75">
      <c r="A388" s="63"/>
      <c r="B388" s="14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2.75">
      <c r="A389" s="63"/>
      <c r="B389" s="14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2.75">
      <c r="A390" s="63"/>
      <c r="B390" s="14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2.75">
      <c r="A391" s="63"/>
      <c r="B391" s="14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2.75">
      <c r="A392" s="63"/>
      <c r="B392" s="14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2.75">
      <c r="A393" s="63"/>
      <c r="B393" s="14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2.75">
      <c r="A394" s="63"/>
      <c r="B394" s="14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2.75">
      <c r="A395" s="63"/>
      <c r="B395" s="14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2.75">
      <c r="A396" s="63"/>
      <c r="B396" s="14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2.75">
      <c r="A397" s="63"/>
      <c r="B397" s="14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2.75">
      <c r="A398" s="63"/>
      <c r="B398" s="14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2.75">
      <c r="A399" s="63"/>
      <c r="B399" s="14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2.75">
      <c r="A400" s="63"/>
      <c r="B400" s="14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2.75">
      <c r="A401" s="63"/>
      <c r="B401" s="14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2.75">
      <c r="A402" s="63"/>
      <c r="B402" s="14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2.75">
      <c r="A403" s="63"/>
      <c r="B403" s="14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2.75">
      <c r="A404" s="63"/>
      <c r="B404" s="14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2.75">
      <c r="A405" s="63"/>
      <c r="B405" s="14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2.75">
      <c r="A406" s="63"/>
      <c r="B406" s="14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2.75">
      <c r="A407" s="63"/>
      <c r="B407" s="14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2.75">
      <c r="A408" s="63"/>
      <c r="B408" s="14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2.75">
      <c r="A409" s="63"/>
      <c r="B409" s="14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2.75">
      <c r="A410" s="63"/>
      <c r="B410" s="14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2.75">
      <c r="A411" s="63"/>
      <c r="B411" s="14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2.75">
      <c r="A412" s="63"/>
      <c r="B412" s="14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2.75">
      <c r="A413" s="63"/>
      <c r="B413" s="14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2.75">
      <c r="A414" s="63"/>
      <c r="B414" s="14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2.75">
      <c r="A415" s="63"/>
      <c r="B415" s="14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2.75">
      <c r="A416" s="63"/>
      <c r="B416" s="14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2.75">
      <c r="A417" s="63"/>
      <c r="B417" s="14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2.75">
      <c r="A418" s="63"/>
      <c r="B418" s="14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2.75">
      <c r="A419" s="63"/>
      <c r="B419" s="14"/>
      <c r="C419" s="9"/>
      <c r="D419" s="9"/>
      <c r="E419" s="9"/>
      <c r="F419" s="9"/>
      <c r="G419" s="9"/>
      <c r="H419" s="9"/>
      <c r="I419" s="9"/>
      <c r="J419" s="9"/>
      <c r="K419" s="9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2020-10-20T06:05:09Z</cp:lastPrinted>
  <dcterms:created xsi:type="dcterms:W3CDTF">2013-09-11T11:00:21Z</dcterms:created>
  <dcterms:modified xsi:type="dcterms:W3CDTF">2020-10-28T10:48:54Z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