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<sst xmlns="http://schemas.openxmlformats.org/spreadsheetml/2006/main" count="139" uniqueCount="138">
  <si>
    <t>SREDNJA ŠKOLA LOVRE MONTIJA</t>
  </si>
  <si>
    <t xml:space="preserve">                  BILJEŠKE UZ FINANCIJSKO IZVJEŠĆE</t>
  </si>
  <si>
    <t xml:space="preserve">Srednja škola Lovre Montija osnovana je podjelom S:Š: Kralja Zvonimira na 2 zasebne škole danom </t>
  </si>
  <si>
    <t>16.10.2007.Poslovanje S.Š.Lovre Montija Knin obavljalo se u staroj zgradi u Kninu koja je dijelom po</t>
  </si>
  <si>
    <t>diobenoj bilanci pripala školi Lovre Montija.</t>
  </si>
  <si>
    <t>Glavnina poslovanja odnosi se na odgojno obrazovanje učenika u sljedećim zanimanjima:gimnazija,</t>
  </si>
  <si>
    <t>ekonomska struka, trgovačka struka i poljoprivredna struka.</t>
  </si>
  <si>
    <t>Za gore navedene poslove Srednja škola Lovre Montija Knin financira se dijelom iz MZOŠ te dijelom</t>
  </si>
  <si>
    <t>iz sredstava Županije Šibensko-Kninske koji su osnov prihoda ove ustanove.</t>
  </si>
  <si>
    <t>U nastavku dajemo pregled ostvarenih prihoda i rashoda.</t>
  </si>
  <si>
    <t>PRIHODI:</t>
  </si>
  <si>
    <t>Kamate na oročena sredstva i depozite po viđenju</t>
  </si>
  <si>
    <t>Prihodi od obavljanja ostalih poslova vlastite djelatnosti</t>
  </si>
  <si>
    <t>SVEUKUPNO PRIHODI:</t>
  </si>
  <si>
    <t>RASHODI:</t>
  </si>
  <si>
    <t>Ostali rashodi za zaposlene</t>
  </si>
  <si>
    <t>1.Službena putovanja</t>
  </si>
  <si>
    <t>2.Naknade za prijevozna posao i s posla</t>
  </si>
  <si>
    <t>1.Usluge telefona,pošte i prijevoza</t>
  </si>
  <si>
    <t>2.Usluge tek.i inv.održavanja</t>
  </si>
  <si>
    <t>3.Usluge promidžbe i informiranja</t>
  </si>
  <si>
    <t>4.Komunalne usluge</t>
  </si>
  <si>
    <t>1.Bankarske usluge i usl.platnog prometa</t>
  </si>
  <si>
    <t>SVEUKUPNI RASHODI:</t>
  </si>
  <si>
    <t>RASHODI RAZREDA 3</t>
  </si>
  <si>
    <t>RASHODI RAZREDA 4</t>
  </si>
  <si>
    <t>OBVEZE:</t>
  </si>
  <si>
    <t>1.Prihod od pruženih usluga</t>
  </si>
  <si>
    <t>Plaće za redovan rad</t>
  </si>
  <si>
    <t>Dop.za obv.zdravstv. osig.</t>
  </si>
  <si>
    <t>Dop.za obv.zdravstv. osig.u sl.nezaposl.</t>
  </si>
  <si>
    <t>1.Uredski materijal i ost mat.rahodi</t>
  </si>
  <si>
    <t xml:space="preserve">Naknade tr.osobama izvan radnog odnosa </t>
  </si>
  <si>
    <t>Plaće za prekovremeni rad</t>
  </si>
  <si>
    <t>Plaće za otežane uvjete rada</t>
  </si>
  <si>
    <t>Voditelj računovodstva:</t>
  </si>
  <si>
    <t>Slavica Stojak</t>
  </si>
  <si>
    <t>Ravnatelj:</t>
  </si>
  <si>
    <t>Mirko Antunović</t>
  </si>
  <si>
    <t>Prihodi od prodaje proizvoda i robe te pruženih usluga i prihodi od donacija</t>
  </si>
  <si>
    <t xml:space="preserve">Prihodi iz proračuna za financiranje redovite djel.proračunskog korisnika </t>
  </si>
  <si>
    <t xml:space="preserve">Doprinosi na plaće AOP 156 </t>
  </si>
  <si>
    <t>Dop.za mirovinsko osiguranje</t>
  </si>
  <si>
    <t>II.MATERIJALNI RASHODI AOP 160</t>
  </si>
  <si>
    <t>Naknade troškova zaposlenima AOP 161</t>
  </si>
  <si>
    <t>3.Stručno osposobljavanje zaposlenika</t>
  </si>
  <si>
    <t>4. Ostale naknade troškova zaposlenima</t>
  </si>
  <si>
    <t>Rashodi za materijal i energiju AOP 166</t>
  </si>
  <si>
    <t>Rashodi za usluge AOP 174</t>
  </si>
  <si>
    <t>6.Intelektualne usluge</t>
  </si>
  <si>
    <t>7.Računalne usluge</t>
  </si>
  <si>
    <t>8.Ostale usluge</t>
  </si>
  <si>
    <t>Naknade tr.osobama izvan radnog odnosa AOP 184</t>
  </si>
  <si>
    <t>1.Reprezentacija</t>
  </si>
  <si>
    <t>2.Članarine</t>
  </si>
  <si>
    <t>3.Pristojbe i naknade</t>
  </si>
  <si>
    <t>4.Ostali nespomenuti rashodi poslovanja</t>
  </si>
  <si>
    <t>III.FINANCIJSKI RASHODI AOP 194</t>
  </si>
  <si>
    <t>2.Energija</t>
  </si>
  <si>
    <t>3.Mat.i dij.za tek.i inv.održavanje</t>
  </si>
  <si>
    <t>4.Sitan inventar i auto gume</t>
  </si>
  <si>
    <t>5.Službena, radna i zaštitna odjeća i obuća</t>
  </si>
  <si>
    <t>1.Uredska oprema i namještaj</t>
  </si>
  <si>
    <t>2017.</t>
  </si>
  <si>
    <t>Pomoći od izvanproračunskih korisnika AOP 057</t>
  </si>
  <si>
    <t>Tekuće pomoći od izvanpror. Korisnika</t>
  </si>
  <si>
    <t>Prihodi od financijske imovine  AOP 077:</t>
  </si>
  <si>
    <t>Prihodi  posebnim propisima AOP 105</t>
  </si>
  <si>
    <t>1.Prihodi od novčane naknade poslodavca zbog nezapošljavanja osoba sa invaliditetom</t>
  </si>
  <si>
    <t xml:space="preserve"> AOP 123</t>
  </si>
  <si>
    <t>1.Prihod iz nadležnog proračuna za financiranje rashoda poslovanja</t>
  </si>
  <si>
    <t>Tekuće pomoći pror.korisnicima iz pror.koji im nije nadležan</t>
  </si>
  <si>
    <t>Pomoći proračunskim korisnicima iz pror. Koji im nije nadležan AOP 063</t>
  </si>
  <si>
    <t>I.RASHODI ZA ZAPOSLENE AOP 149</t>
  </si>
  <si>
    <t>Plaće bruto AOP 150</t>
  </si>
  <si>
    <t>Ostali rashodi za zaposlene AOP 155</t>
  </si>
  <si>
    <t>Ostali nespomenuti rashodi poslovanja AOP 185</t>
  </si>
  <si>
    <t>Ostali financijski rashodi AOP207</t>
  </si>
  <si>
    <t>Postrojenja i oprema AOP 360</t>
  </si>
  <si>
    <t>Rashodi za nabavu proizvedene dugotrajne imovine AOP 360</t>
  </si>
  <si>
    <t>V.RASHODI ZA NABAVU NEFINANCIJSKE IMOVINE AOP 341</t>
  </si>
  <si>
    <t>NOVČANA SREDSTVA AOP 641</t>
  </si>
  <si>
    <t xml:space="preserve">       ZA RAZDOBLJE SIJEČANJ-PROSINAC 2017. GODINE</t>
  </si>
  <si>
    <r>
      <t>STANJE NA ŽIRO RAČUNU   1,63 kn</t>
    </r>
    <r>
      <rPr>
        <sz val="9"/>
        <rFont val="Arial"/>
        <family val="2"/>
      </rPr>
      <t xml:space="preserve"> (KAMATE); sredstva će biti upalaćena u Proračun u sječnju 2018.</t>
    </r>
  </si>
  <si>
    <t>NA OBVEZE NEDOSPJELE OTPADA  22714,16  kn - IZMIRENJE DO 30 DANA.</t>
  </si>
  <si>
    <t>za naknada za invalide-1965,60 kn za jubilarne nagrade    9438,00 kn,</t>
  </si>
  <si>
    <t xml:space="preserve">OBVEZA JE MJESEC PROSINAC za plaće - 497572,20 kn,za ugovor o djelu-501,21 kn; </t>
  </si>
  <si>
    <t>5.Zdravstvene i vetrinarske usluge</t>
  </si>
  <si>
    <t>M.B.;02288001</t>
  </si>
  <si>
    <t>OIB:50180932867</t>
  </si>
  <si>
    <t>RKP-a:43038</t>
  </si>
  <si>
    <t>Šifra djelatnosti:8532</t>
  </si>
  <si>
    <t>Razina:31</t>
  </si>
  <si>
    <t>IKIČINA 30; KNIN</t>
  </si>
  <si>
    <t>Razdjel prema NKD-u 2007.:8532</t>
  </si>
  <si>
    <t>STANJE NOVČANIH SREDSTAVA NA KRAJU GODINE IZNOSI       1,69  kn, A SASTOJI SE OD:</t>
  </si>
  <si>
    <t>sjela na račun škole od Instituta za društv.istraž. Zagreb te ista nisu bila uplaćena u Proračun.</t>
  </si>
  <si>
    <t>Također sredstva dobivena kao prihod od HZZZ-e nisu uplaćena u proračun, a obveza prema osobi na stručnom</t>
  </si>
  <si>
    <t>i 0,06 kn povučena vlastita sredstva sa pozicije naknade ostalih troškova - a neutršena.</t>
  </si>
  <si>
    <t>P-VRIO</t>
  </si>
  <si>
    <t>DO POVEĆANJA U VRIJEDNOSTI IMOVINE DOŠLO JE ZA 71.268,63 kn.Dopuna projektne dokumentacije</t>
  </si>
  <si>
    <t>u visini 28.750,00 kn te Nabavka opreme za kabinet fizike u visini 42.518,63 kn.</t>
  </si>
  <si>
    <t xml:space="preserve">poslovnom knjigom te su pronađena osnovna sredstva koja nikada nisu bila u dokumentaciji (ni diobenom </t>
  </si>
  <si>
    <t>bilancom)Imovina je procijenjena te je došlo do povećanja u visini od 258.036,03 kn+ darovani klavir,25000,00 kn</t>
  </si>
  <si>
    <t xml:space="preserve">MATERIJALNE RASHODE OTPADA 22.462,85 kn; FINANCIJSKE RASHODE OTPADA   251,31 kn </t>
  </si>
  <si>
    <t>MEĐUSOBNE OBVEZE HZZO-a do 60 dana  1.647,18 kn.</t>
  </si>
  <si>
    <t>STANJE NEDOSPJELIH OBVEZA NA KRAJU IZVJEŠTAJNOG RAZDOBLJA IZNOSI  533.838   kn</t>
  </si>
  <si>
    <t>STANJE OBVEZA NA KRAJU IZVJEŠTAJNOG RAZDOBLJA  IZNOSI 537.395   kn</t>
  </si>
  <si>
    <t>STANJE DOSPJELIH OBVEZA NA KRAJU IZVJEŠTAJNOG RAZDOBLJA IZNOSI 3557 kn</t>
  </si>
  <si>
    <t>Od toga,Prihod za izmirenje računa prosinac 2016. iznosi (29 739,58 kn) .</t>
  </si>
  <si>
    <t>Na rashodima knjižena:Reprezentacije 2500,00 kn i ostale usluge za kom. I prijevoz 1500,00 kn (4000,00 kn).</t>
  </si>
  <si>
    <t>na rashodu: naknade za prijevoz na sl.putu u zemlji (pomoći) potrošeno je više 352,00 kn. Sredstva su kasno</t>
  </si>
  <si>
    <t>osposobljavanju je izmirena AOP (184); iznos 6533,30 kn.+514,72 vlastiti izvori+1088,00 knvl.izvor.=8136 kn.</t>
  </si>
  <si>
    <t>Kapitalne pomoći pror.korisnicima iz pror.koji im nije nadležan</t>
  </si>
  <si>
    <t>1. Ostali nespomenuti prihodi</t>
  </si>
  <si>
    <t>Prihodi iz nadležnog proračuna i HZZO-a na temelju ugovorenih ob..AOP 130</t>
  </si>
  <si>
    <t>2.Komunikacijska oprema</t>
  </si>
  <si>
    <t>3.Instrumenti, uređaji i strojevi</t>
  </si>
  <si>
    <t>4.Sportska i glazbena oprema</t>
  </si>
  <si>
    <t>5.Uređaji,strojevi i oprema za ostale namjene</t>
  </si>
  <si>
    <t>Knjige</t>
  </si>
  <si>
    <t>Knjige AOP 374</t>
  </si>
  <si>
    <t>rezultat poslovanja:</t>
  </si>
  <si>
    <t>Financijski rezultat Srednje škole Lovre Montija za razdoblje I-XII 2017.godine je:   207091,03   kn.</t>
  </si>
  <si>
    <t>PRIHOD OD ŽUPANIJE 1.206034,52  kn + ZA  ŽUPANIJSKO NATJECANJE 4000,00 =  1.239774,10      kn.</t>
  </si>
  <si>
    <t>u iznosu192 405,85 kn za 2017. godinu.</t>
  </si>
  <si>
    <t xml:space="preserve">FINANCIJSKE IMOVINE. TE PROMJENE U PROIZVEDENOJ DUGOTRAJNOJ IMOVINI ZA RASHODOVANA </t>
  </si>
  <si>
    <t xml:space="preserve">OTPISOM POTRAŽIVANJA ZA NAJAM DVORANE U VISINI 480,00 kn - imamo PROMJENE U OBUJMU </t>
  </si>
  <si>
    <t>SREDSTVA 1061  kn.</t>
  </si>
  <si>
    <t>Rezultat se sastoji od manjka županijskog 26271,51 ; višak vlastitih sredstava 30 146,88 kn u 2017.</t>
  </si>
  <si>
    <t>,</t>
  </si>
  <si>
    <t>viška namjenskih sredstava 8 897,81 kn ; viška donacija 1 912,00 kn te viška sredstava pomoći</t>
  </si>
  <si>
    <t>PR-RAS</t>
  </si>
  <si>
    <t>BIL</t>
  </si>
  <si>
    <t>IZ RAZLOGA UNOSA U NOVI PROGRAM I ODLUKE DA SE KNJIGE NE OTPISUJU U OBRASCU BIL</t>
  </si>
  <si>
    <t>NEMA ISPRAVKE VRIJEDNOSTI KNJIGA.</t>
  </si>
  <si>
    <t>DO POVEĆANJA U OBUJMU IMOVINE DOŠLO JE ZA 371.951 kn - izvršena je inventura i usklađivanje sa</t>
  </si>
  <si>
    <t>knjige 16846,60 kn i ostala uredska oprema 800,00 kn (dar 2017.g.) te kapitalnim ulaganjem u građ.obj.2.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</si>
</sst>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6"/>
  <sheetViews>
    <sheetView tabSelected="1" zoomScalePageLayoutView="0" workbookViewId="0" topLeftCell="A1">
      <selection activeCell="A179" sqref="A179"/>
    </sheetView>
  </sheetViews>
  <sheetFormatPr defaultColWidth="9.140625" defaultRowHeight="12.75"/>
  <cols>
    <col min="1" max="1" width="4.421875" style="0" customWidth="1"/>
    <col min="2" max="2" width="3.8515625" style="0" customWidth="1"/>
    <col min="3" max="3" width="6.140625" style="0" customWidth="1"/>
    <col min="4" max="4" width="5.00390625" style="0" customWidth="1"/>
    <col min="5" max="5" width="6.140625" style="0" customWidth="1"/>
    <col min="7" max="7" width="48.57421875" style="0" customWidth="1"/>
    <col min="8" max="8" width="15.7109375" style="0" customWidth="1"/>
    <col min="14" max="14" width="10.140625" style="0" customWidth="1"/>
  </cols>
  <sheetData>
    <row r="1" ht="12.75">
      <c r="A1" t="s">
        <v>0</v>
      </c>
    </row>
    <row r="2" ht="12.75">
      <c r="A2" t="s">
        <v>93</v>
      </c>
    </row>
    <row r="3" ht="12.75">
      <c r="A3" t="s">
        <v>88</v>
      </c>
    </row>
    <row r="4" ht="12.75">
      <c r="A4" t="s">
        <v>89</v>
      </c>
    </row>
    <row r="5" ht="12.75">
      <c r="A5" t="s">
        <v>90</v>
      </c>
    </row>
    <row r="6" ht="12.75">
      <c r="A6" t="s">
        <v>91</v>
      </c>
    </row>
    <row r="7" ht="12.75">
      <c r="A7" t="s">
        <v>92</v>
      </c>
    </row>
    <row r="8" ht="12.75">
      <c r="A8" t="s">
        <v>94</v>
      </c>
    </row>
    <row r="10" ht="12.75">
      <c r="B10" t="s">
        <v>1</v>
      </c>
    </row>
    <row r="11" ht="12.75">
      <c r="B11" s="2" t="s">
        <v>82</v>
      </c>
    </row>
    <row r="14" ht="12.75">
      <c r="A14" t="s">
        <v>2</v>
      </c>
    </row>
    <row r="15" ht="12.75">
      <c r="A15" t="s">
        <v>3</v>
      </c>
    </row>
    <row r="16" ht="12.75">
      <c r="A16" t="s">
        <v>4</v>
      </c>
    </row>
    <row r="18" ht="12.75">
      <c r="A18" t="s">
        <v>5</v>
      </c>
    </row>
    <row r="19" ht="12.75">
      <c r="A19" t="s">
        <v>6</v>
      </c>
    </row>
    <row r="21" ht="12.75">
      <c r="A21" t="s">
        <v>7</v>
      </c>
    </row>
    <row r="22" ht="12.75">
      <c r="A22" t="s">
        <v>8</v>
      </c>
    </row>
    <row r="24" ht="12.75">
      <c r="A24" t="s">
        <v>9</v>
      </c>
    </row>
    <row r="29" ht="12.75">
      <c r="H29" s="5" t="s">
        <v>63</v>
      </c>
    </row>
    <row r="30" spans="1:8" ht="12.75">
      <c r="A30" s="1" t="s">
        <v>10</v>
      </c>
      <c r="B30" s="1"/>
      <c r="H30" s="1">
        <f>SUM(H57)</f>
        <v>7615217</v>
      </c>
    </row>
    <row r="31" spans="1:8" ht="12.75">
      <c r="A31" s="1"/>
      <c r="B31" s="1"/>
      <c r="H31" s="1"/>
    </row>
    <row r="33" spans="1:8" ht="12.75">
      <c r="A33" s="1" t="s">
        <v>64</v>
      </c>
      <c r="H33" s="1">
        <f>SUM(H34)</f>
        <v>6533</v>
      </c>
    </row>
    <row r="34" spans="1:8" ht="12.75">
      <c r="A34" s="1" t="s">
        <v>65</v>
      </c>
      <c r="H34">
        <v>6533</v>
      </c>
    </row>
    <row r="36" spans="1:8" ht="12.75">
      <c r="A36" s="1" t="s">
        <v>72</v>
      </c>
      <c r="H36" s="1">
        <f>SUM(H37+H38)</f>
        <v>6229854</v>
      </c>
    </row>
    <row r="37" spans="1:8" ht="12.75">
      <c r="A37" s="2" t="s">
        <v>71</v>
      </c>
      <c r="H37">
        <v>6039260</v>
      </c>
    </row>
    <row r="38" spans="1:8" ht="12.75">
      <c r="A38" s="2" t="s">
        <v>113</v>
      </c>
      <c r="H38">
        <v>190594</v>
      </c>
    </row>
    <row r="39" spans="1:8" ht="12.75">
      <c r="A39" s="1" t="s">
        <v>66</v>
      </c>
      <c r="H39" s="1">
        <f>SUM(H40)</f>
        <v>1</v>
      </c>
    </row>
    <row r="40" spans="1:8" ht="12.75">
      <c r="A40" s="2" t="s">
        <v>11</v>
      </c>
      <c r="B40" s="2"/>
      <c r="C40" s="2"/>
      <c r="D40" s="2"/>
      <c r="E40" s="2"/>
      <c r="H40">
        <v>1</v>
      </c>
    </row>
    <row r="42" spans="1:8" s="1" customFormat="1" ht="12.75">
      <c r="A42" s="1" t="s">
        <v>67</v>
      </c>
      <c r="H42" s="1">
        <f>SUM(H43:H44)</f>
        <v>68044</v>
      </c>
    </row>
    <row r="43" spans="1:8" s="1" customFormat="1" ht="12.75">
      <c r="A43" s="2" t="s">
        <v>114</v>
      </c>
      <c r="H43" s="2">
        <v>44550</v>
      </c>
    </row>
    <row r="44" spans="1:8" s="2" customFormat="1" ht="12.75">
      <c r="A44" s="2" t="s">
        <v>68</v>
      </c>
      <c r="H44" s="2">
        <v>23494</v>
      </c>
    </row>
    <row r="46" spans="1:8" ht="12.75">
      <c r="A46" s="1" t="s">
        <v>39</v>
      </c>
      <c r="B46" s="1"/>
      <c r="C46" s="1"/>
      <c r="D46" s="1"/>
      <c r="E46" s="1"/>
      <c r="F46" s="1"/>
      <c r="G46" s="1"/>
      <c r="H46" s="1">
        <f>SUM(H48)</f>
        <v>71011</v>
      </c>
    </row>
    <row r="47" spans="1:8" ht="12.75">
      <c r="A47" s="1" t="s">
        <v>69</v>
      </c>
      <c r="B47" s="1"/>
      <c r="C47" s="1"/>
      <c r="D47" s="1"/>
      <c r="E47" s="1"/>
      <c r="F47" s="1"/>
      <c r="G47" s="1"/>
      <c r="H47" s="1"/>
    </row>
    <row r="48" spans="1:8" s="2" customFormat="1" ht="12.75">
      <c r="A48" s="2" t="s">
        <v>12</v>
      </c>
      <c r="H48" s="1">
        <f>SUM(H49:H50)</f>
        <v>71011</v>
      </c>
    </row>
    <row r="49" spans="1:8" s="2" customFormat="1" ht="12.75">
      <c r="A49" s="2" t="s">
        <v>27</v>
      </c>
      <c r="H49" s="2">
        <v>69310</v>
      </c>
    </row>
    <row r="50" ht="12.75">
      <c r="H50">
        <v>1701</v>
      </c>
    </row>
    <row r="51" spans="1:8" s="1" customFormat="1" ht="12.75">
      <c r="A51" s="1" t="s">
        <v>115</v>
      </c>
      <c r="H51" s="1">
        <f>SUM(H52)</f>
        <v>1239774</v>
      </c>
    </row>
    <row r="52" spans="1:8" ht="12.75">
      <c r="A52" t="s">
        <v>40</v>
      </c>
      <c r="H52" s="4">
        <f>SUM(H53:H53)</f>
        <v>1239774</v>
      </c>
    </row>
    <row r="53" spans="1:8" ht="12.75">
      <c r="A53" s="2" t="s">
        <v>70</v>
      </c>
      <c r="H53">
        <v>1239774</v>
      </c>
    </row>
    <row r="57" spans="1:8" ht="15.75">
      <c r="A57" s="1" t="s">
        <v>13</v>
      </c>
      <c r="B57" s="1"/>
      <c r="C57" s="1"/>
      <c r="H57" s="3">
        <f>SUM(H33+H36+H39+H42+H46+H51)</f>
        <v>7615217</v>
      </c>
    </row>
    <row r="63" ht="12.75">
      <c r="H63" s="5" t="s">
        <v>63</v>
      </c>
    </row>
    <row r="64" spans="1:8" ht="12.75">
      <c r="A64" s="1" t="s">
        <v>14</v>
      </c>
      <c r="H64" s="1">
        <f>SUM(H67+H83+H118)</f>
        <v>7390942</v>
      </c>
    </row>
    <row r="65" ht="12.75">
      <c r="A65" s="1"/>
    </row>
    <row r="67" spans="1:8" ht="12.75">
      <c r="A67" s="1" t="s">
        <v>73</v>
      </c>
      <c r="B67" s="1"/>
      <c r="C67" s="1"/>
      <c r="D67" s="1"/>
      <c r="E67" s="1"/>
      <c r="F67" s="1"/>
      <c r="G67" s="1"/>
      <c r="H67" s="1">
        <f>SUM(H68+H73+H76)</f>
        <v>6035023</v>
      </c>
    </row>
    <row r="68" spans="1:8" s="1" customFormat="1" ht="12.75">
      <c r="A68" s="1" t="s">
        <v>74</v>
      </c>
      <c r="H68" s="1">
        <f>SUM(H69:H71)</f>
        <v>3976142</v>
      </c>
    </row>
    <row r="69" spans="1:8" s="2" customFormat="1" ht="12.75">
      <c r="A69" s="2" t="s">
        <v>28</v>
      </c>
      <c r="H69" s="2">
        <v>3763265</v>
      </c>
    </row>
    <row r="70" spans="1:8" ht="12.75">
      <c r="A70" s="2" t="s">
        <v>33</v>
      </c>
      <c r="H70">
        <v>3861</v>
      </c>
    </row>
    <row r="71" spans="1:8" ht="12.75">
      <c r="A71" s="2" t="s">
        <v>34</v>
      </c>
      <c r="H71">
        <v>209016</v>
      </c>
    </row>
    <row r="72" ht="12.75">
      <c r="A72" s="2"/>
    </row>
    <row r="73" spans="1:8" ht="12.75">
      <c r="A73" s="1" t="s">
        <v>75</v>
      </c>
      <c r="B73" s="1"/>
      <c r="C73" s="1"/>
      <c r="D73" s="1"/>
      <c r="E73" s="1"/>
      <c r="H73" s="1">
        <f>SUM(H74)</f>
        <v>210218</v>
      </c>
    </row>
    <row r="74" spans="1:8" ht="12.75">
      <c r="A74" t="s">
        <v>15</v>
      </c>
      <c r="H74" s="6">
        <v>210218</v>
      </c>
    </row>
    <row r="75" ht="12.75">
      <c r="H75" s="6"/>
    </row>
    <row r="76" spans="1:8" ht="12.75">
      <c r="A76" s="1" t="s">
        <v>41</v>
      </c>
      <c r="H76" s="4">
        <f>SUM(H77+H78+H79)</f>
        <v>1848663</v>
      </c>
    </row>
    <row r="77" spans="1:8" s="2" customFormat="1" ht="12.75">
      <c r="A77" s="2" t="s">
        <v>42</v>
      </c>
      <c r="H77" s="6">
        <v>993904</v>
      </c>
    </row>
    <row r="78" spans="1:8" ht="12.75">
      <c r="A78" t="s">
        <v>29</v>
      </c>
      <c r="H78">
        <v>770277</v>
      </c>
    </row>
    <row r="79" spans="1:8" ht="12.75">
      <c r="A79" t="s">
        <v>30</v>
      </c>
      <c r="H79" s="6">
        <v>84482</v>
      </c>
    </row>
    <row r="82" ht="11.25" customHeight="1"/>
    <row r="83" spans="1:8" s="1" customFormat="1" ht="12.75">
      <c r="A83" s="1" t="s">
        <v>43</v>
      </c>
      <c r="H83" s="1">
        <f>SUM(H86+H92+H99+H109+H113)</f>
        <v>1353188</v>
      </c>
    </row>
    <row r="84" s="1" customFormat="1" ht="12.75"/>
    <row r="85" s="1" customFormat="1" ht="12.75"/>
    <row r="86" spans="1:8" ht="12.75">
      <c r="A86" s="2" t="s">
        <v>44</v>
      </c>
      <c r="H86" s="1">
        <f>SUM(H87:H90)</f>
        <v>300229</v>
      </c>
    </row>
    <row r="87" spans="1:8" ht="12.75">
      <c r="A87" t="s">
        <v>16</v>
      </c>
      <c r="H87">
        <v>58801</v>
      </c>
    </row>
    <row r="88" spans="1:8" ht="12.75">
      <c r="A88" t="s">
        <v>17</v>
      </c>
      <c r="H88">
        <v>237024</v>
      </c>
    </row>
    <row r="89" spans="1:8" ht="12.75">
      <c r="A89" s="2" t="s">
        <v>45</v>
      </c>
      <c r="H89">
        <v>1728</v>
      </c>
    </row>
    <row r="90" spans="1:8" ht="12.75">
      <c r="A90" s="2" t="s">
        <v>46</v>
      </c>
      <c r="H90">
        <v>2676</v>
      </c>
    </row>
    <row r="92" spans="1:8" s="1" customFormat="1" ht="12.75">
      <c r="A92" s="1" t="s">
        <v>47</v>
      </c>
      <c r="H92" s="1">
        <f>SUM(H93:H97)</f>
        <v>728724</v>
      </c>
    </row>
    <row r="93" spans="1:8" ht="12.75">
      <c r="A93" t="s">
        <v>31</v>
      </c>
      <c r="H93">
        <v>85319</v>
      </c>
    </row>
    <row r="94" spans="1:8" ht="12.75">
      <c r="A94" t="s">
        <v>58</v>
      </c>
      <c r="H94">
        <v>529171</v>
      </c>
    </row>
    <row r="95" spans="1:8" ht="12.75">
      <c r="A95" t="s">
        <v>59</v>
      </c>
      <c r="H95">
        <v>72728</v>
      </c>
    </row>
    <row r="96" spans="1:8" ht="12.75">
      <c r="A96" t="s">
        <v>60</v>
      </c>
      <c r="H96">
        <v>37947</v>
      </c>
    </row>
    <row r="97" spans="1:8" ht="12.75">
      <c r="A97" s="2" t="s">
        <v>61</v>
      </c>
      <c r="H97">
        <v>3559</v>
      </c>
    </row>
    <row r="99" spans="1:8" s="1" customFormat="1" ht="12.75">
      <c r="A99" s="1" t="s">
        <v>48</v>
      </c>
      <c r="H99" s="1">
        <f>SUM(H100:H107)</f>
        <v>273477</v>
      </c>
    </row>
    <row r="100" spans="1:8" ht="12.75">
      <c r="A100" t="s">
        <v>18</v>
      </c>
      <c r="H100">
        <v>57390</v>
      </c>
    </row>
    <row r="101" spans="1:8" ht="12.75">
      <c r="A101" t="s">
        <v>19</v>
      </c>
      <c r="H101">
        <v>147945</v>
      </c>
    </row>
    <row r="102" spans="1:8" ht="12.75">
      <c r="A102" t="s">
        <v>20</v>
      </c>
      <c r="H102">
        <v>1920</v>
      </c>
    </row>
    <row r="103" spans="1:8" ht="12.75">
      <c r="A103" t="s">
        <v>21</v>
      </c>
      <c r="H103">
        <v>43238</v>
      </c>
    </row>
    <row r="104" spans="1:8" ht="12.75">
      <c r="A104" s="2" t="s">
        <v>87</v>
      </c>
      <c r="H104">
        <v>5495</v>
      </c>
    </row>
    <row r="105" spans="1:8" ht="12.75">
      <c r="A105" s="2" t="s">
        <v>49</v>
      </c>
      <c r="H105">
        <v>3236</v>
      </c>
    </row>
    <row r="106" spans="1:8" ht="12.75">
      <c r="A106" s="2" t="s">
        <v>50</v>
      </c>
      <c r="H106">
        <v>9753</v>
      </c>
    </row>
    <row r="107" spans="1:8" ht="12.75">
      <c r="A107" s="2" t="s">
        <v>51</v>
      </c>
      <c r="H107">
        <v>4500</v>
      </c>
    </row>
    <row r="109" spans="1:8" s="1" customFormat="1" ht="12.75">
      <c r="A109" s="1" t="s">
        <v>52</v>
      </c>
      <c r="H109" s="1">
        <f>SUM(H110)</f>
        <v>8136</v>
      </c>
    </row>
    <row r="110" spans="1:8" ht="12.75">
      <c r="A110" t="s">
        <v>32</v>
      </c>
      <c r="H110">
        <v>8136</v>
      </c>
    </row>
    <row r="113" spans="1:8" s="1" customFormat="1" ht="12.75">
      <c r="A113" s="1" t="s">
        <v>76</v>
      </c>
      <c r="H113" s="1">
        <f>SUM(H114:H117)</f>
        <v>42622</v>
      </c>
    </row>
    <row r="114" spans="1:8" s="2" customFormat="1" ht="12.75">
      <c r="A114" s="2" t="s">
        <v>53</v>
      </c>
      <c r="H114" s="2">
        <v>7363</v>
      </c>
    </row>
    <row r="115" spans="1:8" ht="12.75">
      <c r="A115" s="2" t="s">
        <v>54</v>
      </c>
      <c r="H115">
        <v>350</v>
      </c>
    </row>
    <row r="116" spans="1:8" ht="12.75">
      <c r="A116" s="2" t="s">
        <v>55</v>
      </c>
      <c r="H116">
        <v>23494</v>
      </c>
    </row>
    <row r="117" spans="1:8" ht="12.75">
      <c r="A117" s="2" t="s">
        <v>56</v>
      </c>
      <c r="H117">
        <v>11415</v>
      </c>
    </row>
    <row r="118" spans="1:8" ht="12.75">
      <c r="A118" s="1" t="s">
        <v>57</v>
      </c>
      <c r="B118" s="1"/>
      <c r="C118" s="1"/>
      <c r="D118" s="1"/>
      <c r="E118" s="1"/>
      <c r="F118" s="1"/>
      <c r="G118" s="1"/>
      <c r="H118" s="1">
        <f>SUM(H120)</f>
        <v>2731</v>
      </c>
    </row>
    <row r="120" spans="1:8" s="1" customFormat="1" ht="12.75">
      <c r="A120" s="1" t="s">
        <v>77</v>
      </c>
      <c r="H120" s="1">
        <f>SUM(H121)</f>
        <v>2731</v>
      </c>
    </row>
    <row r="121" spans="1:8" ht="12.75">
      <c r="A121" t="s">
        <v>22</v>
      </c>
      <c r="H121">
        <v>2731</v>
      </c>
    </row>
    <row r="123" s="2" customFormat="1" ht="12.75"/>
    <row r="125" spans="1:8" s="1" customFormat="1" ht="12.75">
      <c r="A125" s="1" t="s">
        <v>80</v>
      </c>
      <c r="H125" s="1">
        <f>SUM(H127+H135)</f>
        <v>102361</v>
      </c>
    </row>
    <row r="127" spans="1:8" s="1" customFormat="1" ht="12.75">
      <c r="A127" s="1" t="s">
        <v>79</v>
      </c>
      <c r="H127" s="1">
        <f>SUM(H128)</f>
        <v>97444</v>
      </c>
    </row>
    <row r="128" spans="1:8" ht="12.75">
      <c r="A128" s="1" t="s">
        <v>78</v>
      </c>
      <c r="H128">
        <f>SUM(H129:H133)</f>
        <v>97444</v>
      </c>
    </row>
    <row r="129" spans="1:8" ht="12.75">
      <c r="A129" s="2" t="s">
        <v>62</v>
      </c>
      <c r="H129">
        <v>63140</v>
      </c>
    </row>
    <row r="130" spans="1:8" ht="12.75">
      <c r="A130" s="2" t="s">
        <v>116</v>
      </c>
      <c r="H130">
        <v>5672</v>
      </c>
    </row>
    <row r="131" spans="1:8" ht="12.75">
      <c r="A131" s="2" t="s">
        <v>117</v>
      </c>
      <c r="H131">
        <v>6001</v>
      </c>
    </row>
    <row r="132" spans="1:8" ht="12.75">
      <c r="A132" s="2" t="s">
        <v>118</v>
      </c>
      <c r="H132">
        <v>8341</v>
      </c>
    </row>
    <row r="133" spans="1:8" ht="12.75">
      <c r="A133" s="2" t="s">
        <v>119</v>
      </c>
      <c r="H133">
        <v>14290</v>
      </c>
    </row>
    <row r="134" ht="12.75">
      <c r="A134" s="2"/>
    </row>
    <row r="135" spans="1:8" ht="12.75">
      <c r="A135" s="1" t="s">
        <v>121</v>
      </c>
      <c r="H135" s="1">
        <f>H136</f>
        <v>4917</v>
      </c>
    </row>
    <row r="136" spans="1:8" ht="12.75">
      <c r="A136" s="2" t="s">
        <v>120</v>
      </c>
      <c r="H136">
        <v>4917</v>
      </c>
    </row>
    <row r="137" spans="1:8" s="10" customFormat="1" ht="15">
      <c r="A137" s="10" t="s">
        <v>24</v>
      </c>
      <c r="H137" s="10">
        <f>SUM(H64)</f>
        <v>7390942</v>
      </c>
    </row>
    <row r="138" spans="1:8" s="10" customFormat="1" ht="15">
      <c r="A138" s="10" t="s">
        <v>25</v>
      </c>
      <c r="H138" s="10">
        <f>SUM(H125)</f>
        <v>102361</v>
      </c>
    </row>
    <row r="139" spans="1:8" s="3" customFormat="1" ht="15.75">
      <c r="A139" s="3" t="s">
        <v>23</v>
      </c>
      <c r="H139" s="3">
        <f>SUM(H137+H138)</f>
        <v>7493303</v>
      </c>
    </row>
    <row r="140" s="3" customFormat="1" ht="15.75"/>
    <row r="141" s="3" customFormat="1" ht="15.75">
      <c r="A141" s="3" t="s">
        <v>132</v>
      </c>
    </row>
    <row r="142" spans="1:8" s="1" customFormat="1" ht="12.75">
      <c r="A142" s="1" t="s">
        <v>122</v>
      </c>
      <c r="H142" s="12"/>
    </row>
    <row r="143" ht="12.75">
      <c r="A143" s="2" t="s">
        <v>123</v>
      </c>
    </row>
    <row r="144" spans="1:12" ht="12.75">
      <c r="A144" s="2" t="s">
        <v>129</v>
      </c>
      <c r="L144" s="2"/>
    </row>
    <row r="145" spans="1:12" ht="12.75">
      <c r="A145" s="2" t="s">
        <v>131</v>
      </c>
      <c r="L145" s="2"/>
    </row>
    <row r="146" spans="1:12" ht="12.75">
      <c r="A146" s="2" t="s">
        <v>125</v>
      </c>
      <c r="G146" s="2" t="s">
        <v>130</v>
      </c>
      <c r="L146" s="2"/>
    </row>
    <row r="147" ht="12.75">
      <c r="A147" s="2"/>
    </row>
    <row r="148" ht="12.75">
      <c r="A148" s="2" t="s">
        <v>124</v>
      </c>
    </row>
    <row r="149" ht="12.75">
      <c r="A149" s="2" t="s">
        <v>109</v>
      </c>
    </row>
    <row r="150" ht="12.75">
      <c r="A150" s="2" t="s">
        <v>110</v>
      </c>
    </row>
    <row r="151" ht="12.75">
      <c r="A151" s="2" t="s">
        <v>111</v>
      </c>
    </row>
    <row r="152" ht="12.75">
      <c r="A152" s="2" t="s">
        <v>96</v>
      </c>
    </row>
    <row r="153" ht="12.75">
      <c r="A153" s="2" t="s">
        <v>97</v>
      </c>
    </row>
    <row r="154" ht="12.75">
      <c r="A154" s="2" t="s">
        <v>112</v>
      </c>
    </row>
    <row r="156" spans="2:6" ht="12.75">
      <c r="B156" s="1" t="s">
        <v>81</v>
      </c>
      <c r="C156" s="1"/>
      <c r="D156" s="1"/>
      <c r="E156" s="1"/>
      <c r="F156" s="1"/>
    </row>
    <row r="157" spans="2:6" ht="12.75">
      <c r="B157" s="1"/>
      <c r="C157" s="1"/>
      <c r="D157" s="1"/>
      <c r="E157" s="1"/>
      <c r="F157" s="1"/>
    </row>
    <row r="158" s="7" customFormat="1" ht="12">
      <c r="A158" s="9" t="s">
        <v>95</v>
      </c>
    </row>
    <row r="159" s="9" customFormat="1" ht="12">
      <c r="A159" s="8" t="s">
        <v>83</v>
      </c>
    </row>
    <row r="160" spans="1:13" ht="12.75">
      <c r="A160" t="s">
        <v>98</v>
      </c>
      <c r="M160" s="9"/>
    </row>
    <row r="161" ht="12.75">
      <c r="M161" s="9"/>
    </row>
    <row r="162" spans="2:13" ht="15.75">
      <c r="B162" s="3" t="s">
        <v>26</v>
      </c>
      <c r="M162" s="9"/>
    </row>
    <row r="163" ht="12.75">
      <c r="M163" s="9"/>
    </row>
    <row r="164" ht="12.75">
      <c r="A164" s="2" t="s">
        <v>107</v>
      </c>
    </row>
    <row r="165" ht="12.75">
      <c r="A165" s="2" t="s">
        <v>106</v>
      </c>
    </row>
    <row r="166" ht="12.75">
      <c r="A166" s="2" t="s">
        <v>108</v>
      </c>
    </row>
    <row r="167" ht="12.75">
      <c r="A167" s="2" t="s">
        <v>104</v>
      </c>
    </row>
    <row r="168" ht="12.75">
      <c r="A168" s="2" t="s">
        <v>84</v>
      </c>
    </row>
    <row r="169" spans="1:16" ht="12.75">
      <c r="A169" s="2" t="s">
        <v>86</v>
      </c>
      <c r="P169" s="8"/>
    </row>
    <row r="170" spans="1:16" ht="12.75">
      <c r="A170" t="s">
        <v>85</v>
      </c>
      <c r="P170" s="8"/>
    </row>
    <row r="171" ht="12.75">
      <c r="A171" t="s">
        <v>105</v>
      </c>
    </row>
    <row r="172" spans="18:20" ht="12.75">
      <c r="R172" s="7"/>
      <c r="T172" s="7"/>
    </row>
    <row r="173" spans="2:20" ht="12.75">
      <c r="B173" s="1" t="s">
        <v>99</v>
      </c>
      <c r="L173" s="7"/>
      <c r="R173" s="9"/>
      <c r="T173" s="9"/>
    </row>
    <row r="174" spans="1:20" ht="12.75">
      <c r="A174" t="s">
        <v>100</v>
      </c>
      <c r="L174" s="9"/>
      <c r="N174" s="11"/>
      <c r="R174" s="9"/>
      <c r="T174" s="9"/>
    </row>
    <row r="175" spans="1:20" ht="12.75">
      <c r="A175" t="s">
        <v>101</v>
      </c>
      <c r="L175" s="9"/>
      <c r="R175" s="9"/>
      <c r="T175" s="9"/>
    </row>
    <row r="176" spans="1:20" ht="12.75">
      <c r="A176" t="s">
        <v>136</v>
      </c>
      <c r="L176" s="9"/>
      <c r="N176" s="11"/>
      <c r="R176" s="9"/>
      <c r="T176" s="9"/>
    </row>
    <row r="177" spans="1:20" ht="12.75">
      <c r="A177" t="s">
        <v>102</v>
      </c>
      <c r="L177" s="9"/>
      <c r="R177" s="9"/>
      <c r="T177" s="9"/>
    </row>
    <row r="178" spans="1:20" ht="12.75">
      <c r="A178" t="s">
        <v>103</v>
      </c>
      <c r="L178" s="9"/>
      <c r="R178" s="9"/>
      <c r="T178" s="9"/>
    </row>
    <row r="179" spans="1:20" ht="12.75">
      <c r="A179" t="s">
        <v>137</v>
      </c>
      <c r="L179" s="9"/>
      <c r="R179" s="8"/>
      <c r="T179" s="8"/>
    </row>
    <row r="180" spans="12:20" ht="12.75">
      <c r="L180" s="9"/>
      <c r="R180" s="8"/>
      <c r="T180" s="8"/>
    </row>
    <row r="181" spans="1:20" ht="12.75">
      <c r="A181" s="2" t="s">
        <v>127</v>
      </c>
      <c r="R181" s="8"/>
      <c r="T181" s="8"/>
    </row>
    <row r="182" ht="12.75">
      <c r="A182" s="2" t="s">
        <v>126</v>
      </c>
    </row>
    <row r="183" ht="12.75">
      <c r="A183" s="2" t="s">
        <v>128</v>
      </c>
    </row>
    <row r="184" ht="12.75">
      <c r="A184" s="2"/>
    </row>
    <row r="185" ht="12.75">
      <c r="A185" s="2" t="s">
        <v>133</v>
      </c>
    </row>
    <row r="186" ht="12.75">
      <c r="A186" s="2" t="s">
        <v>134</v>
      </c>
    </row>
    <row r="187" ht="12.75">
      <c r="A187" s="2" t="s">
        <v>135</v>
      </c>
    </row>
    <row r="189" spans="1:6" ht="12.75">
      <c r="A189" t="s">
        <v>35</v>
      </c>
      <c r="F189" t="s">
        <v>37</v>
      </c>
    </row>
    <row r="190" spans="1:6" ht="12.75">
      <c r="A190" t="s">
        <v>36</v>
      </c>
      <c r="F190" t="s">
        <v>38</v>
      </c>
    </row>
    <row r="192" ht="12.75">
      <c r="A192" s="9"/>
    </row>
    <row r="193" spans="1:12" ht="12.75">
      <c r="A193" s="9"/>
      <c r="L193" s="9"/>
    </row>
    <row r="194" spans="1:12" ht="12.75">
      <c r="A194" s="9"/>
      <c r="L194" s="9"/>
    </row>
    <row r="195" spans="1:12" ht="12.75">
      <c r="A195" s="9"/>
      <c r="L195" s="9"/>
    </row>
    <row r="196" ht="12.75">
      <c r="L196" s="9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SŠ Lovre Monti</dc:creator>
  <cp:keywords/>
  <dc:description/>
  <cp:lastModifiedBy>Korisnik</cp:lastModifiedBy>
  <cp:lastPrinted>2018-01-17T12:16:55Z</cp:lastPrinted>
  <dcterms:created xsi:type="dcterms:W3CDTF">2011-02-10T09:36:35Z</dcterms:created>
  <dcterms:modified xsi:type="dcterms:W3CDTF">2018-01-31T10:02:48Z</dcterms:modified>
  <cp:category/>
  <cp:version/>
  <cp:contentType/>
  <cp:contentStatus/>
</cp:coreProperties>
</file>